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isdnet-my.sharepoint.com/personal/eepp_iisd_ca/Documents/2026-shared/Energy/1-Countries/india/digital-stories/soe/database/"/>
    </mc:Choice>
  </mc:AlternateContent>
  <xr:revisionPtr revIDLastSave="145" documentId="13_ncr:1_{947263AB-C1ED-4FAB-94FA-224EE52BA0BD}" xr6:coauthVersionLast="47" xr6:coauthVersionMax="47" xr10:uidLastSave="{6EF43DEA-5F6C-4C57-8A12-A7EE75584880}"/>
  <bookViews>
    <workbookView xWindow="-120" yWindow="-120" windowWidth="29040" windowHeight="17520" xr2:uid="{E3E454C0-3029-427D-A52C-40878E403D76}"/>
  </bookViews>
  <sheets>
    <sheet name="Read Me" sheetId="3" r:id="rId1"/>
    <sheet name="Energy" sheetId="1" r:id="rId2"/>
    <sheet name="Economic and Social" sheetId="2" r:id="rId3"/>
    <sheet name="Emissions" sheetId="4" r:id="rId4"/>
    <sheet name="Targets and Ambition" sheetId="6" r:id="rId5"/>
    <sheet name="CAPEX" sheetId="9" r:id="rId6"/>
    <sheet name="Source" sheetId="8" r:id="rId7"/>
  </sheets>
  <externalReferences>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9" l="1"/>
  <c r="M5" i="9"/>
  <c r="M3" i="9" l="1"/>
  <c r="M8" i="9" s="1"/>
  <c r="H27" i="4" l="1"/>
  <c r="G27" i="4"/>
  <c r="F27" i="4"/>
  <c r="I27" i="4" s="1"/>
  <c r="H26" i="4"/>
  <c r="G26" i="4"/>
  <c r="F26" i="4"/>
  <c r="I26" i="4" s="1"/>
  <c r="E25" i="4"/>
  <c r="H25" i="4" s="1"/>
  <c r="D25" i="4"/>
  <c r="G25" i="4" s="1"/>
  <c r="H23" i="4"/>
  <c r="G23" i="4"/>
  <c r="F23" i="4"/>
  <c r="I23" i="4" s="1"/>
  <c r="H21" i="4"/>
  <c r="G21" i="4"/>
  <c r="F21" i="4"/>
  <c r="I21" i="4" s="1"/>
  <c r="H19" i="4"/>
  <c r="G19" i="4"/>
  <c r="F19" i="4"/>
  <c r="I19" i="4" s="1"/>
  <c r="H18" i="4"/>
  <c r="G18" i="4"/>
  <c r="F18" i="4"/>
  <c r="I18" i="4" s="1"/>
  <c r="H17" i="4"/>
  <c r="G17" i="4"/>
  <c r="F17" i="4"/>
  <c r="I17" i="4" s="1"/>
  <c r="H16" i="4"/>
  <c r="G16" i="4"/>
  <c r="F16" i="4"/>
  <c r="I16" i="4" s="1"/>
  <c r="E15" i="4"/>
  <c r="H15" i="4" s="1"/>
  <c r="D15" i="4"/>
  <c r="H13" i="4"/>
  <c r="G13" i="4"/>
  <c r="F13" i="4"/>
  <c r="I13" i="4" s="1"/>
  <c r="H11" i="4"/>
  <c r="G11" i="4"/>
  <c r="F11" i="4"/>
  <c r="I11" i="4" s="1"/>
  <c r="H9" i="4"/>
  <c r="G9" i="4"/>
  <c r="F9" i="4"/>
  <c r="I9" i="4" s="1"/>
  <c r="H8" i="4"/>
  <c r="G8" i="4"/>
  <c r="F8" i="4"/>
  <c r="I8" i="4" s="1"/>
  <c r="E7" i="4"/>
  <c r="D7" i="4"/>
  <c r="H5" i="4"/>
  <c r="G5" i="4"/>
  <c r="F5" i="4"/>
  <c r="I5" i="4" s="1"/>
  <c r="M37" i="2"/>
  <c r="O37" i="2" s="1"/>
  <c r="F15" i="4" l="1"/>
  <c r="I15" i="4" s="1"/>
  <c r="E28" i="4"/>
  <c r="H28" i="4" s="1"/>
  <c r="F7" i="4"/>
  <c r="I7" i="4" s="1"/>
  <c r="G15" i="4"/>
  <c r="D28" i="4"/>
  <c r="F28" i="4" s="1"/>
  <c r="I28" i="4" s="1"/>
  <c r="G7" i="4"/>
  <c r="H7" i="4"/>
  <c r="F25" i="4"/>
  <c r="I25" i="4" s="1"/>
  <c r="K35" i="2"/>
  <c r="J35" i="2"/>
  <c r="I35" i="2"/>
  <c r="H35" i="2"/>
  <c r="M30" i="2"/>
  <c r="O30" i="2" s="1"/>
  <c r="M29" i="2"/>
  <c r="O29" i="2" s="1"/>
  <c r="G28" i="4" l="1"/>
  <c r="M35" i="2"/>
  <c r="O35" i="2" s="1"/>
  <c r="M24" i="2"/>
  <c r="O24" i="2" s="1"/>
  <c r="M21" i="2" l="1"/>
  <c r="O21" i="2" s="1"/>
  <c r="M16" i="2"/>
  <c r="O16" i="2" s="1"/>
  <c r="M9" i="2" l="1"/>
  <c r="O9" i="2" s="1"/>
  <c r="M11" i="2"/>
  <c r="O11" i="2" s="1"/>
  <c r="M4" i="2" l="1"/>
  <c r="O4" i="2" s="1"/>
  <c r="N13" i="1" l="1"/>
  <c r="P13" i="1" s="1"/>
  <c r="N12" i="1"/>
  <c r="P12" i="1" s="1"/>
  <c r="N11" i="1"/>
  <c r="P11" i="1" s="1"/>
  <c r="N10" i="1"/>
  <c r="P10" i="1" s="1"/>
  <c r="N9" i="1"/>
  <c r="P9" i="1" s="1"/>
  <c r="N8" i="1"/>
  <c r="P8" i="1" s="1"/>
  <c r="N7" i="1"/>
  <c r="P7" i="1" s="1"/>
  <c r="N6" i="1"/>
  <c r="P6" i="1" s="1"/>
  <c r="N5" i="1"/>
  <c r="P5" i="1" s="1"/>
  <c r="N4" i="1"/>
  <c r="P4" i="1" s="1"/>
</calcChain>
</file>

<file path=xl/sharedStrings.xml><?xml version="1.0" encoding="utf-8"?>
<sst xmlns="http://schemas.openxmlformats.org/spreadsheetml/2006/main" count="532" uniqueCount="204">
  <si>
    <t>Metric</t>
  </si>
  <si>
    <t>Unit</t>
  </si>
  <si>
    <t>CIL</t>
  </si>
  <si>
    <t>NTPC</t>
  </si>
  <si>
    <t>NLCIL</t>
  </si>
  <si>
    <t>ONGC</t>
  </si>
  <si>
    <t>OIL India</t>
  </si>
  <si>
    <t>IOCL</t>
  </si>
  <si>
    <t>BPCL</t>
  </si>
  <si>
    <t>GAIL</t>
  </si>
  <si>
    <t>NHPC</t>
  </si>
  <si>
    <t>India Total</t>
  </si>
  <si>
    <t>Sector</t>
  </si>
  <si>
    <t>Coal Production</t>
  </si>
  <si>
    <t>—</t>
  </si>
  <si>
    <t>Crude Oil Production</t>
  </si>
  <si>
    <t>Natural Gas Production</t>
  </si>
  <si>
    <t>Pipeline Throughput</t>
  </si>
  <si>
    <t>Installed Capacity — Fossil</t>
  </si>
  <si>
    <t>Installed Capacity — Non-Fossil</t>
  </si>
  <si>
    <t>Generation — Fossil</t>
  </si>
  <si>
    <t>Generation — Non-Fossil</t>
  </si>
  <si>
    <t>Refining Capacity</t>
  </si>
  <si>
    <t>Petroleum Product Sales</t>
  </si>
  <si>
    <t>Source</t>
  </si>
  <si>
    <t>Coal Directory 2024-25</t>
  </si>
  <si>
    <t>Indian Petroleum and Natural Gas Statistics 2024-25</t>
  </si>
  <si>
    <t>NTPC Annual Report 2024-25</t>
  </si>
  <si>
    <t>NLCIL Annual Report 2024-25</t>
  </si>
  <si>
    <t>ONGC Annual Report 2024-25</t>
  </si>
  <si>
    <t>CIL Annual Report 2024-25</t>
  </si>
  <si>
    <t>Oil India Annual Report 2024-25</t>
  </si>
  <si>
    <t>IOCL Annual Report 2024-25</t>
  </si>
  <si>
    <t>BPCL Annual Report 2024-25</t>
  </si>
  <si>
    <t>GAIL Annual Report 2024-25</t>
  </si>
  <si>
    <t>NHPC Annual Report 2024-25</t>
  </si>
  <si>
    <t>CEA Monthly Report March 2025</t>
  </si>
  <si>
    <t>The companies have been considered at the group level (inclusive of their subsidiaries and JVs)</t>
  </si>
  <si>
    <t>GDP of India</t>
  </si>
  <si>
    <t>PROVISIONAL ESTIMATES OF ANNUAL GROSS DOMESTIC PRODUCT FOR 2024-25</t>
  </si>
  <si>
    <t>Central Govt Net Revenue Receipts</t>
  </si>
  <si>
    <t xml:space="preserve">India States Own Revenue Receipts </t>
  </si>
  <si>
    <t>CIL Annual Report 2024-25, Coal Directory 2024-25</t>
  </si>
  <si>
    <t>NTPC Annual Report 2024-25, Coal Directory 2024-25</t>
  </si>
  <si>
    <t>NLCIL Annual Report 2024-25, Coal Directory 2024-25</t>
  </si>
  <si>
    <t>ONGC Annual Report 2024-25, Indian Petroleum and Natural Gas Statistics 2024-25</t>
  </si>
  <si>
    <t>Oil India Annual Report 2024-25, Indian Petroleum and Natural Gas Statistics 2024-25</t>
  </si>
  <si>
    <t>IOCL Annual Report 2024-25, Indian Petroleum and Natural Gas Statistics 2024-25</t>
  </si>
  <si>
    <t>BPCL Annual Report 2024-25, Indian Petroleum and Natural Gas Statistics 2024-25</t>
  </si>
  <si>
    <t>GAIL Annual Report 2024-25, Indian Petroleum and Natural Gas Statistics 2024-25</t>
  </si>
  <si>
    <t>Receipts Section, Budget at a Glance 2026-27</t>
  </si>
  <si>
    <t>Revenue Receipts, State Finances : A Study of Budgets</t>
  </si>
  <si>
    <t>Capital Expenditure</t>
  </si>
  <si>
    <t>Total Capital Expenditure through Budget and Resources of Public Enterprises</t>
  </si>
  <si>
    <t>Summary of Expenditure, Union Budget 2026-27</t>
  </si>
  <si>
    <t>DPE Public Enterprises Survey 2024-25</t>
  </si>
  <si>
    <t xml:space="preserve">Number </t>
  </si>
  <si>
    <t>India SOE Emissions — Consolidated by Parent Group  |  FY 2024–25</t>
  </si>
  <si>
    <t>#</t>
  </si>
  <si>
    <t>Entity</t>
  </si>
  <si>
    <t>Direct (Mt CO₂e)</t>
  </si>
  <si>
    <t>Indirect (Mt CO₂e)</t>
  </si>
  <si>
    <t>Total (Mt CO₂e)</t>
  </si>
  <si>
    <t>Direct % India</t>
  </si>
  <si>
    <t>Indirect % India</t>
  </si>
  <si>
    <t>Total % India</t>
  </si>
  <si>
    <t>IOCL (incl. CPCL)</t>
  </si>
  <si>
    <t>Consolidated: IOCL, CPCL</t>
  </si>
  <si>
    <t>↳</t>
  </si>
  <si>
    <t>Chennai Petroleum (IOCL sub.)</t>
  </si>
  <si>
    <t>S1 reported; S3 not reported — excluded, conservative floor</t>
  </si>
  <si>
    <t>ONGC (incl. HPCL, MRPL)</t>
  </si>
  <si>
    <t>HPCL (ONGC sub.)</t>
  </si>
  <si>
    <t>MRPL (ONGC sub.)</t>
  </si>
  <si>
    <t>OTPC (ONGC Sub)</t>
  </si>
  <si>
    <t>S1 reported; indirect estimated from external lignite/coal sales</t>
  </si>
  <si>
    <t>OIL India (incl. NRL)</t>
  </si>
  <si>
    <t>Consolidated: OIL, NRL</t>
  </si>
  <si>
    <t>NRL (OIL India sub.)</t>
  </si>
  <si>
    <t>NRL Scope 3 excluded (sales predominantly to in-universe PSUs)</t>
  </si>
  <si>
    <t>PSUs</t>
  </si>
  <si>
    <t>Indirect estimated from external coal dispatch; see Annex</t>
  </si>
  <si>
    <t>S1 reported; S3 Cat.11 reported FY24-25</t>
  </si>
  <si>
    <t>Consolidated: ONGC, HPCL, MRPL and OTPC</t>
  </si>
  <si>
    <t>S1 reported; S 3 excluded as sales predominantly to in-universe PSUs</t>
  </si>
  <si>
    <t>S1 reported; S3  excluded, as sales predominantly to in-universe PSUs</t>
  </si>
  <si>
    <t>S1 reported; S3 Cat.11 only included for GAIL gas Limited retail CNG sales</t>
  </si>
  <si>
    <t>Scope 1 verified FY24-25</t>
  </si>
  <si>
    <t>Oil India</t>
  </si>
  <si>
    <t>Indian Oil</t>
  </si>
  <si>
    <t>Coal production</t>
  </si>
  <si>
    <t>Crude oil production</t>
  </si>
  <si>
    <t>Natural gas production</t>
  </si>
  <si>
    <t>Pipeline throughput</t>
  </si>
  <si>
    <t>Installed capacity — fossil</t>
  </si>
  <si>
    <t>Installed capacity — non-fossil</t>
  </si>
  <si>
    <t>Generation — fossil</t>
  </si>
  <si>
    <t>Generation — non-fossil</t>
  </si>
  <si>
    <t>Refining capacity</t>
  </si>
  <si>
    <t>Petroleum product sales</t>
  </si>
  <si>
    <t>Revenue from operations</t>
  </si>
  <si>
    <t>Payments to the central government</t>
  </si>
  <si>
    <t>Payments to the state government</t>
  </si>
  <si>
    <t>Corporate social responsibility spending</t>
  </si>
  <si>
    <t>Research and development spending</t>
  </si>
  <si>
    <t>Permanent employees</t>
  </si>
  <si>
    <t>Foreign exchange earnings</t>
  </si>
  <si>
    <t>Foreign exchange expenditure</t>
  </si>
  <si>
    <t>S1 reported; S3  excluded</t>
  </si>
  <si>
    <t>S1 reported; S 3 excluded as Fuel used in transport of coal included in scope 3 of in-universe PSUs</t>
  </si>
  <si>
    <t>Energy System</t>
  </si>
  <si>
    <t>Revenue</t>
  </si>
  <si>
    <t>Payments to Central and State Government</t>
  </si>
  <si>
    <t>Payments to the Central Government</t>
  </si>
  <si>
    <t>Payments to the State Government</t>
  </si>
  <si>
    <t>Indian CPSE Total</t>
  </si>
  <si>
    <t>Number</t>
  </si>
  <si>
    <t>OIL</t>
  </si>
  <si>
    <t xml:space="preserve">OIL </t>
  </si>
  <si>
    <t>Notes</t>
  </si>
  <si>
    <t>Black = confirmed inputs · Red = estimated (see Annex) · Subsidiary rows indented with ↳ · Parent rows show consolidated totals</t>
  </si>
  <si>
    <t>Scope 1 (Direct Emissions)</t>
  </si>
  <si>
    <t>Scope 3 (Indirect Emissions)</t>
  </si>
  <si>
    <t>CIL BRSR Report 2024-25</t>
  </si>
  <si>
    <t>NTPC BRSR Report 2024-25</t>
  </si>
  <si>
    <t>NLCIL BRSR Report 2024-25</t>
  </si>
  <si>
    <t>ONGC BRSR Report 2024-25, HPCL BRSR Report 2024-25, MRPL BRSR Report 2024-25, OTPC BRSR Report 2024-25</t>
  </si>
  <si>
    <t>OIL BRSR Report 2024-25, NRL BRSR Report 2024-25</t>
  </si>
  <si>
    <t>IOCL BRSR Report 2024-25</t>
  </si>
  <si>
    <t>BPCL BRSR Report 2024-25</t>
  </si>
  <si>
    <t>GAIL BRSR Report 2024-25</t>
  </si>
  <si>
    <t>IOCL BRSR Report 2024-25, CPCL BRSR Report 2024-25</t>
  </si>
  <si>
    <t>Estimated (See Annex)</t>
  </si>
  <si>
    <t>HPCL BRSR Report 2024-25</t>
  </si>
  <si>
    <t>EDGAR - Emissions Database for Global Atmospheric Research, GHG Emissions of all world countries</t>
  </si>
  <si>
    <t>Total 9 PSUs</t>
  </si>
  <si>
    <t>The year of analysis refers to Financial year 2024-25 (From April 2024 to March 2025)</t>
  </si>
  <si>
    <t>The 9 PSU Group considered for analysis are Coal India Limited (CIL), NTPC Limited (NTPC), NLC India Limited (NLCIL), Oil and Natural Gas Corporation Limited  (ONGC), Oil India Limited (OIL), Indian Oil Corporation Limited (IOCL), Bharat Petroleum Corporation Limited (BPCL), GAIL (India) Limited (GAIL), and NHPC Limited (NHPC)</t>
  </si>
  <si>
    <t>Click to access</t>
  </si>
  <si>
    <t xml:space="preserve">The source for the data is provided in the Source tab </t>
  </si>
  <si>
    <t>9 PSUs share in India's energy system</t>
  </si>
  <si>
    <t>India Merchandise Imports and Exports</t>
  </si>
  <si>
    <t>India Imports and Exports figures 2024-25</t>
  </si>
  <si>
    <t>Public sector undertakings (PSUs) are also known internationally as State-owned enterprises</t>
  </si>
  <si>
    <t>Million tonnes CO2 equivalent</t>
  </si>
  <si>
    <t>India emissions</t>
  </si>
  <si>
    <t>Targets and ambition</t>
  </si>
  <si>
    <t>Economic and Social Contribution of Nine PSUs</t>
  </si>
  <si>
    <t>Casual/daily rated workers and contract workers/employees</t>
  </si>
  <si>
    <t>Net-zero* target year</t>
  </si>
  <si>
    <t>Renewable energy targets (in GW)</t>
  </si>
  <si>
    <t>Net-zero</t>
  </si>
  <si>
    <t>Targets and Ambition by Nine PSUS</t>
  </si>
  <si>
    <t>Fossil and Clean Energy Capex by Nine PSUs</t>
  </si>
  <si>
    <t>Gigawatts</t>
  </si>
  <si>
    <t>Installed capacity—fossil</t>
  </si>
  <si>
    <t>Installed capacity—non-fossil</t>
  </si>
  <si>
    <t>Generation—fossil</t>
  </si>
  <si>
    <t>Generation—non-fossil</t>
  </si>
  <si>
    <t>Million tons</t>
  </si>
  <si>
    <t>Billion cubic metres</t>
  </si>
  <si>
    <t>Million standard cubic metres per day</t>
  </si>
  <si>
    <t>Terawatt hours</t>
  </si>
  <si>
    <t>INR crore</t>
  </si>
  <si>
    <t>Capital expenditure</t>
  </si>
  <si>
    <t>CSR spending</t>
  </si>
  <si>
    <t>R&amp;D spending</t>
  </si>
  <si>
    <t>Foreign exchange earnings (FOB exports)</t>
  </si>
  <si>
    <t>CSR spending by CPSUs in India</t>
  </si>
  <si>
    <t>R&amp;D spending by CPSUs in India</t>
  </si>
  <si>
    <t>Number of employees in CPSU in India</t>
  </si>
  <si>
    <t>Total merchandise exports</t>
  </si>
  <si>
    <t>Total merchandise imports</t>
  </si>
  <si>
    <t xml:space="preserve">India states own revenue receipts </t>
  </si>
  <si>
    <t>Total capital expenditure through budget and resources of public enterprises</t>
  </si>
  <si>
    <t>* refers to operational net-zero goals (Scope 1 and Scope 2)</t>
  </si>
  <si>
    <t>Fossil CapEx</t>
  </si>
  <si>
    <t>Clean CapEx</t>
  </si>
  <si>
    <t>Total CapEx</t>
  </si>
  <si>
    <t>Fossil/clean ratio</t>
  </si>
  <si>
    <t>CapEx</t>
  </si>
  <si>
    <t>CSR expenditure</t>
  </si>
  <si>
    <t>R&amp;D expenditure</t>
  </si>
  <si>
    <t>Indian Oil Corp. (stand-alone)</t>
  </si>
  <si>
    <t>ONGC (stand-alone)</t>
  </si>
  <si>
    <t>OIL India (stand-alone)</t>
  </si>
  <si>
    <t>Direct and Indirect Emissions by eight PSUs</t>
  </si>
  <si>
    <t>A data dive into the strategic role of state-owned enterprises in the energy sector</t>
  </si>
  <si>
    <t xml:space="preserve">Data Annex to Mapping India’s Energy Transition </t>
  </si>
  <si>
    <t>© 2026 International Institute for Sustainable Development</t>
  </si>
  <si>
    <t>Published by the International Institute for Sustainable Development</t>
  </si>
  <si>
    <t>This database is licensed under a Creative Commons AttributionNonCommercial-ShareAlike 4.0 International License.</t>
  </si>
  <si>
    <t>Coal</t>
  </si>
  <si>
    <t>Oil and gas production</t>
  </si>
  <si>
    <t>Gas midstream</t>
  </si>
  <si>
    <t>Power</t>
  </si>
  <si>
    <t>Refining and marketing</t>
  </si>
  <si>
    <t>9 PSUs total</t>
  </si>
  <si>
    <t>India total</t>
  </si>
  <si>
    <t>9 SOE share in India %</t>
  </si>
  <si>
    <t>9 SOE total</t>
  </si>
  <si>
    <t>Central government net revenue receipts</t>
  </si>
  <si>
    <t>Total — 8 Groups</t>
  </si>
  <si>
    <t>India total CO₂e emissions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</si>
</sst>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Aptos Narrow"/>
      <family val="2"/>
      <scheme val="minor"/>
    </font>
    <font>
      <sz val="11"/>
      <color theme="1"/>
      <name val="Aptos Narrow"/>
      <family val="2"/>
      <scheme val="minor"/>
    </font>
    <font>
      <u/>
      <sz val="11"/>
      <color theme="10"/>
      <name val="Aptos Narrow"/>
      <family val="2"/>
      <scheme val="minor"/>
    </font>
    <font>
      <sz val="8"/>
      <name val="Aptos Narrow"/>
      <family val="2"/>
      <scheme val="minor"/>
    </font>
    <font>
      <sz val="11"/>
      <color theme="1"/>
      <name val="Calibri"/>
      <family val="2"/>
    </font>
    <font>
      <b/>
      <sz val="11"/>
      <color theme="1"/>
      <name val="Calibri"/>
      <family val="2"/>
    </font>
    <font>
      <b/>
      <u/>
      <sz val="11"/>
      <color theme="10"/>
      <name val="Calibri"/>
      <family val="2"/>
    </font>
    <font>
      <sz val="16"/>
      <color theme="1"/>
      <name val="Calibri"/>
      <family val="2"/>
    </font>
    <font>
      <sz val="22"/>
      <color theme="1"/>
      <name val="Calibri"/>
      <family val="2"/>
    </font>
    <font>
      <u/>
      <sz val="11"/>
      <color theme="10"/>
      <name val="Calibri"/>
      <family val="2"/>
    </font>
    <font>
      <i/>
      <sz val="11"/>
      <color theme="1"/>
      <name val="Calibri"/>
      <family val="2"/>
    </font>
    <font>
      <b/>
      <sz val="11"/>
      <color rgb="FFFF0000"/>
      <name val="Calibri"/>
      <family val="2"/>
    </font>
  </fonts>
  <fills count="10">
    <fill>
      <patternFill patternType="none"/>
    </fill>
    <fill>
      <patternFill patternType="gray125"/>
    </fill>
    <fill>
      <patternFill patternType="solid">
        <fgColor theme="0"/>
        <bgColor rgb="FF333300"/>
      </patternFill>
    </fill>
    <fill>
      <patternFill patternType="solid">
        <fgColor theme="0"/>
        <bgColor rgb="FFFAFAF8"/>
      </patternFill>
    </fill>
    <fill>
      <patternFill patternType="solid">
        <fgColor theme="0"/>
        <bgColor indexed="64"/>
      </patternFill>
    </fill>
    <fill>
      <patternFill patternType="solid">
        <fgColor theme="0"/>
        <bgColor rgb="FFEAF4EA"/>
      </patternFill>
    </fill>
    <fill>
      <patternFill patternType="solid">
        <fgColor theme="0"/>
        <bgColor rgb="FFECE8E0"/>
      </patternFill>
    </fill>
    <fill>
      <patternFill patternType="solid">
        <fgColor theme="0"/>
        <bgColor rgb="FFFFFAED"/>
      </patternFill>
    </fill>
    <fill>
      <patternFill patternType="solid">
        <fgColor theme="0" tint="-4.9989318521683403E-2"/>
        <bgColor indexed="64"/>
      </patternFill>
    </fill>
    <fill>
      <patternFill patternType="solid">
        <fgColor rgb="FF00B0F0"/>
        <bgColor indexed="64"/>
      </patternFill>
    </fill>
  </fills>
  <borders count="16">
    <border>
      <left/>
      <right/>
      <top/>
      <bottom/>
      <diagonal/>
    </border>
    <border>
      <left/>
      <right/>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bottom style="thin">
        <color rgb="FFDDD9D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rgb="FFDDD9D0"/>
      </top>
      <bottom style="medium">
        <color indexed="64"/>
      </bottom>
      <diagonal/>
    </border>
    <border>
      <left style="thin">
        <color rgb="FFDDD9D0"/>
      </left>
      <right style="thin">
        <color rgb="FFDDD9D0"/>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93">
    <xf numFmtId="0" fontId="0" fillId="0" borderId="0" xfId="0"/>
    <xf numFmtId="0" fontId="4" fillId="0" borderId="0" xfId="0" applyFont="1"/>
    <xf numFmtId="0" fontId="4" fillId="8" borderId="0" xfId="0" applyFont="1" applyFill="1" applyAlignment="1">
      <alignment horizontal="left" vertical="top"/>
    </xf>
    <xf numFmtId="0" fontId="4" fillId="0" borderId="0" xfId="0" applyFont="1" applyAlignment="1">
      <alignment horizontal="left" vertical="top"/>
    </xf>
    <xf numFmtId="0" fontId="4" fillId="0" borderId="0" xfId="0" applyFont="1" applyAlignment="1">
      <alignment horizontal="left" vertical="top" wrapText="1"/>
    </xf>
    <xf numFmtId="0" fontId="5" fillId="0" borderId="0" xfId="0" applyFont="1" applyAlignment="1">
      <alignment horizontal="left" vertical="top"/>
    </xf>
    <xf numFmtId="0" fontId="6" fillId="0" borderId="0" xfId="2" applyFont="1" applyAlignment="1">
      <alignment horizontal="left" vertical="top"/>
    </xf>
    <xf numFmtId="0" fontId="4" fillId="0" borderId="2" xfId="0" applyFont="1" applyBorder="1" applyAlignment="1">
      <alignment horizontal="left" vertical="top" wrapText="1"/>
    </xf>
    <xf numFmtId="0" fontId="4" fillId="0" borderId="1" xfId="0" applyFont="1" applyBorder="1" applyAlignment="1">
      <alignment horizontal="left" vertical="top"/>
    </xf>
    <xf numFmtId="1" fontId="4" fillId="0" borderId="1" xfId="0" applyNumberFormat="1" applyFont="1" applyBorder="1" applyAlignment="1">
      <alignment horizontal="left" vertical="top"/>
    </xf>
    <xf numFmtId="9" fontId="5" fillId="0" borderId="1" xfId="1" applyFont="1" applyBorder="1" applyAlignment="1">
      <alignment horizontal="left" vertical="top"/>
    </xf>
    <xf numFmtId="1" fontId="4" fillId="0" borderId="0" xfId="0" applyNumberFormat="1" applyFont="1" applyAlignment="1">
      <alignment horizontal="left" vertical="top"/>
    </xf>
    <xf numFmtId="9" fontId="5" fillId="0" borderId="0" xfId="1" applyFont="1" applyBorder="1" applyAlignment="1">
      <alignment horizontal="left" vertical="top"/>
    </xf>
    <xf numFmtId="0" fontId="9" fillId="0" borderId="0" xfId="2" applyFont="1" applyAlignment="1">
      <alignment horizontal="left" vertical="top"/>
    </xf>
    <xf numFmtId="9" fontId="4" fillId="0" borderId="0" xfId="1" applyFont="1" applyBorder="1" applyAlignment="1">
      <alignment horizontal="left" vertical="top"/>
    </xf>
    <xf numFmtId="0" fontId="5" fillId="0" borderId="3" xfId="0" applyFont="1" applyBorder="1" applyAlignment="1">
      <alignment horizontal="left" vertical="top"/>
    </xf>
    <xf numFmtId="0" fontId="4" fillId="0" borderId="3" xfId="0" applyFont="1" applyBorder="1" applyAlignment="1">
      <alignment horizontal="left" vertical="top"/>
    </xf>
    <xf numFmtId="164" fontId="5" fillId="0" borderId="1" xfId="1" applyNumberFormat="1" applyFont="1" applyBorder="1" applyAlignment="1">
      <alignment horizontal="left" vertical="top"/>
    </xf>
    <xf numFmtId="0" fontId="4" fillId="0" borderId="11" xfId="0" applyFont="1" applyBorder="1" applyAlignment="1">
      <alignment horizontal="left" vertical="top"/>
    </xf>
    <xf numFmtId="0" fontId="4" fillId="0" borderId="11" xfId="0" applyFont="1" applyBorder="1" applyAlignment="1">
      <alignment horizontal="left" vertical="top" wrapText="1"/>
    </xf>
    <xf numFmtId="0" fontId="5" fillId="0" borderId="2" xfId="0" applyFont="1" applyBorder="1" applyAlignment="1">
      <alignment horizontal="left" vertical="top"/>
    </xf>
    <xf numFmtId="0" fontId="4" fillId="0" borderId="2" xfId="0" applyFont="1" applyBorder="1" applyAlignment="1">
      <alignment horizontal="left" vertical="top"/>
    </xf>
    <xf numFmtId="1" fontId="4" fillId="0" borderId="2" xfId="0" applyNumberFormat="1" applyFont="1" applyBorder="1" applyAlignment="1">
      <alignment horizontal="left" vertical="top"/>
    </xf>
    <xf numFmtId="164" fontId="5" fillId="0" borderId="2" xfId="1" applyNumberFormat="1" applyFont="1" applyBorder="1" applyAlignment="1">
      <alignment horizontal="left" vertical="top"/>
    </xf>
    <xf numFmtId="1" fontId="4" fillId="0" borderId="2" xfId="0" applyNumberFormat="1" applyFont="1" applyBorder="1" applyAlignment="1">
      <alignment horizontal="left" vertical="top" wrapText="1"/>
    </xf>
    <xf numFmtId="9" fontId="5" fillId="0" borderId="2" xfId="1" applyFont="1" applyBorder="1" applyAlignment="1">
      <alignment horizontal="left" vertical="top"/>
    </xf>
    <xf numFmtId="1" fontId="9" fillId="0" borderId="0" xfId="2" applyNumberFormat="1" applyFont="1" applyBorder="1" applyAlignment="1">
      <alignment horizontal="left" vertical="top" wrapText="1"/>
    </xf>
    <xf numFmtId="1" fontId="4" fillId="0" borderId="0" xfId="0" applyNumberFormat="1" applyFont="1" applyAlignment="1">
      <alignment horizontal="left" vertical="top" wrapText="1"/>
    </xf>
    <xf numFmtId="9" fontId="5" fillId="0" borderId="0" xfId="1" applyFont="1" applyAlignment="1">
      <alignment horizontal="left" vertical="top"/>
    </xf>
    <xf numFmtId="0" fontId="5" fillId="0" borderId="1" xfId="0" applyFont="1" applyBorder="1" applyAlignment="1">
      <alignment horizontal="left" vertical="top" wrapText="1"/>
    </xf>
    <xf numFmtId="0" fontId="5" fillId="2" borderId="3" xfId="0" applyFont="1" applyFill="1" applyBorder="1" applyAlignment="1">
      <alignment horizontal="left" vertical="top"/>
    </xf>
    <xf numFmtId="0" fontId="10" fillId="2" borderId="3" xfId="0" applyFont="1" applyFill="1" applyBorder="1" applyAlignment="1">
      <alignment horizontal="left" vertical="top" wrapText="1"/>
    </xf>
    <xf numFmtId="0" fontId="5" fillId="2" borderId="2" xfId="0" applyFont="1" applyFill="1" applyBorder="1" applyAlignment="1">
      <alignment horizontal="left" vertical="top"/>
    </xf>
    <xf numFmtId="0" fontId="10" fillId="2" borderId="2" xfId="0" applyFont="1" applyFill="1" applyBorder="1" applyAlignment="1">
      <alignment horizontal="left" vertical="top" wrapText="1"/>
    </xf>
    <xf numFmtId="0" fontId="10" fillId="5" borderId="6" xfId="0" applyFont="1" applyFill="1" applyBorder="1" applyAlignment="1">
      <alignment horizontal="left" vertical="top"/>
    </xf>
    <xf numFmtId="0" fontId="10" fillId="5" borderId="6" xfId="0" applyFont="1" applyFill="1" applyBorder="1" applyAlignment="1">
      <alignment horizontal="left" vertical="top" wrapText="1"/>
    </xf>
    <xf numFmtId="0" fontId="10" fillId="5" borderId="12" xfId="0" applyFont="1" applyFill="1" applyBorder="1" applyAlignment="1">
      <alignment horizontal="left" vertical="top"/>
    </xf>
    <xf numFmtId="0" fontId="10" fillId="5" borderId="12" xfId="0" applyFont="1" applyFill="1" applyBorder="1" applyAlignment="1">
      <alignment horizontal="left" vertical="top" wrapText="1"/>
    </xf>
    <xf numFmtId="0" fontId="5" fillId="6" borderId="13" xfId="0" applyFont="1" applyFill="1" applyBorder="1" applyAlignment="1">
      <alignment horizontal="left" vertical="top"/>
    </xf>
    <xf numFmtId="0" fontId="4" fillId="2" borderId="3" xfId="0" applyFont="1" applyFill="1" applyBorder="1" applyAlignment="1">
      <alignment horizontal="left" vertical="top"/>
    </xf>
    <xf numFmtId="4" fontId="5" fillId="2" borderId="3" xfId="0" applyNumberFormat="1" applyFont="1" applyFill="1" applyBorder="1" applyAlignment="1">
      <alignment horizontal="left" vertical="top"/>
    </xf>
    <xf numFmtId="4" fontId="11" fillId="2" borderId="3" xfId="0" applyNumberFormat="1" applyFont="1" applyFill="1" applyBorder="1" applyAlignment="1">
      <alignment horizontal="left" vertical="top"/>
    </xf>
    <xf numFmtId="164" fontId="5" fillId="2" borderId="3" xfId="0" applyNumberFormat="1" applyFont="1" applyFill="1" applyBorder="1" applyAlignment="1">
      <alignment horizontal="left" vertical="top"/>
    </xf>
    <xf numFmtId="0" fontId="4" fillId="4" borderId="0" xfId="0" applyFont="1" applyFill="1" applyAlignment="1">
      <alignment horizontal="left" vertical="top"/>
    </xf>
    <xf numFmtId="0" fontId="4" fillId="2" borderId="2" xfId="0" applyFont="1" applyFill="1" applyBorder="1" applyAlignment="1">
      <alignment horizontal="left" vertical="top"/>
    </xf>
    <xf numFmtId="4" fontId="5" fillId="2" borderId="2" xfId="0" applyNumberFormat="1" applyFont="1" applyFill="1" applyBorder="1" applyAlignment="1">
      <alignment horizontal="left" vertical="top"/>
    </xf>
    <xf numFmtId="164" fontId="5" fillId="2" borderId="2" xfId="0" applyNumberFormat="1" applyFont="1" applyFill="1" applyBorder="1" applyAlignment="1">
      <alignment horizontal="left" vertical="top"/>
    </xf>
    <xf numFmtId="0" fontId="4" fillId="5" borderId="6" xfId="0" applyFont="1" applyFill="1" applyBorder="1" applyAlignment="1">
      <alignment horizontal="left" vertical="top"/>
    </xf>
    <xf numFmtId="4" fontId="4" fillId="5" borderId="6" xfId="0" applyNumberFormat="1" applyFont="1" applyFill="1" applyBorder="1" applyAlignment="1">
      <alignment horizontal="left" vertical="top"/>
    </xf>
    <xf numFmtId="164" fontId="4" fillId="4" borderId="6" xfId="1" applyNumberFormat="1" applyFont="1" applyFill="1" applyBorder="1" applyAlignment="1">
      <alignment horizontal="left" vertical="top"/>
    </xf>
    <xf numFmtId="0" fontId="4" fillId="5" borderId="12" xfId="0" applyFont="1" applyFill="1" applyBorder="1" applyAlignment="1">
      <alignment horizontal="left" vertical="top"/>
    </xf>
    <xf numFmtId="4" fontId="4" fillId="5" borderId="12" xfId="0" applyNumberFormat="1" applyFont="1" applyFill="1" applyBorder="1" applyAlignment="1">
      <alignment horizontal="left" vertical="top"/>
    </xf>
    <xf numFmtId="164" fontId="4" fillId="4" borderId="12" xfId="1" applyNumberFormat="1" applyFont="1" applyFill="1" applyBorder="1" applyAlignment="1">
      <alignment horizontal="left" vertical="top"/>
    </xf>
    <xf numFmtId="0" fontId="4" fillId="3" borderId="0" xfId="0" applyFont="1" applyFill="1" applyAlignment="1">
      <alignment horizontal="left" vertical="top"/>
    </xf>
    <xf numFmtId="4" fontId="11" fillId="2" borderId="2" xfId="0" applyNumberFormat="1" applyFont="1" applyFill="1" applyBorder="1" applyAlignment="1">
      <alignment horizontal="left" vertical="top"/>
    </xf>
    <xf numFmtId="10" fontId="4" fillId="4" borderId="6" xfId="1" applyNumberFormat="1" applyFont="1" applyFill="1" applyBorder="1" applyAlignment="1">
      <alignment horizontal="left" vertical="top"/>
    </xf>
    <xf numFmtId="10" fontId="4" fillId="4" borderId="12" xfId="1" applyNumberFormat="1" applyFont="1" applyFill="1" applyBorder="1" applyAlignment="1">
      <alignment horizontal="left" vertical="top"/>
    </xf>
    <xf numFmtId="0" fontId="4" fillId="6" borderId="13" xfId="0" applyFont="1" applyFill="1" applyBorder="1" applyAlignment="1">
      <alignment horizontal="left" vertical="top"/>
    </xf>
    <xf numFmtId="4" fontId="5" fillId="6" borderId="13" xfId="0" applyNumberFormat="1" applyFont="1" applyFill="1" applyBorder="1" applyAlignment="1">
      <alignment horizontal="left" vertical="top"/>
    </xf>
    <xf numFmtId="10" fontId="5" fillId="2" borderId="3" xfId="0" applyNumberFormat="1" applyFont="1" applyFill="1" applyBorder="1" applyAlignment="1">
      <alignment horizontal="left" vertical="top"/>
    </xf>
    <xf numFmtId="0" fontId="5" fillId="2" borderId="14" xfId="0" applyFont="1" applyFill="1" applyBorder="1" applyAlignment="1">
      <alignment horizontal="left" vertical="top"/>
    </xf>
    <xf numFmtId="3" fontId="5" fillId="7" borderId="15" xfId="0" applyNumberFormat="1" applyFont="1" applyFill="1" applyBorder="1" applyAlignment="1">
      <alignment horizontal="left" vertical="top"/>
    </xf>
    <xf numFmtId="0" fontId="4" fillId="0" borderId="7" xfId="0" applyFont="1" applyBorder="1" applyAlignment="1">
      <alignment horizontal="left" vertical="top"/>
    </xf>
    <xf numFmtId="0" fontId="4" fillId="4" borderId="7" xfId="0" applyFont="1" applyFill="1" applyBorder="1" applyAlignment="1">
      <alignment horizontal="left" vertical="top"/>
    </xf>
    <xf numFmtId="0" fontId="4" fillId="0" borderId="9" xfId="0" applyFont="1" applyBorder="1" applyAlignment="1">
      <alignment horizontal="left" vertical="top"/>
    </xf>
    <xf numFmtId="165" fontId="5" fillId="0" borderId="0" xfId="0" applyNumberFormat="1" applyFont="1" applyAlignment="1">
      <alignment horizontal="left" vertical="top"/>
    </xf>
    <xf numFmtId="0" fontId="4" fillId="0" borderId="5" xfId="0" applyFont="1" applyBorder="1" applyAlignment="1">
      <alignment horizontal="left" vertical="top"/>
    </xf>
    <xf numFmtId="1" fontId="4" fillId="0" borderId="5" xfId="0" applyNumberFormat="1" applyFont="1" applyBorder="1" applyAlignment="1">
      <alignment horizontal="left" vertical="top" wrapText="1"/>
    </xf>
    <xf numFmtId="1" fontId="9" fillId="0" borderId="5" xfId="2" applyNumberFormat="1" applyFont="1" applyBorder="1" applyAlignment="1">
      <alignment horizontal="left" vertical="top" wrapText="1"/>
    </xf>
    <xf numFmtId="0" fontId="4" fillId="0" borderId="5" xfId="0" applyFont="1" applyBorder="1" applyAlignment="1">
      <alignment horizontal="left" vertical="top" wrapText="1"/>
    </xf>
    <xf numFmtId="1" fontId="9" fillId="0" borderId="5" xfId="2" applyNumberFormat="1" applyFont="1" applyFill="1" applyBorder="1" applyAlignment="1">
      <alignment horizontal="left" vertical="top" wrapText="1"/>
    </xf>
    <xf numFmtId="1" fontId="9" fillId="0" borderId="2" xfId="2" applyNumberFormat="1" applyFont="1" applyFill="1" applyBorder="1" applyAlignment="1">
      <alignment horizontal="left" vertical="top" wrapText="1"/>
    </xf>
    <xf numFmtId="0" fontId="4" fillId="0" borderId="1" xfId="0" applyFont="1" applyBorder="1" applyAlignment="1">
      <alignment horizontal="left" vertical="top" wrapText="1"/>
    </xf>
    <xf numFmtId="0" fontId="4" fillId="0" borderId="0" xfId="0" applyFont="1" applyAlignment="1">
      <alignment horizontal="left" vertical="top"/>
    </xf>
    <xf numFmtId="0" fontId="4" fillId="0" borderId="1" xfId="0" applyFont="1" applyBorder="1" applyAlignment="1">
      <alignment horizontal="left" vertical="top"/>
    </xf>
    <xf numFmtId="0" fontId="5" fillId="2" borderId="0" xfId="0" applyFont="1" applyFill="1" applyAlignment="1">
      <alignment horizontal="left" vertical="top"/>
    </xf>
    <xf numFmtId="0" fontId="10" fillId="3" borderId="0" xfId="0" applyFont="1" applyFill="1" applyAlignment="1">
      <alignment horizontal="left" vertical="top"/>
    </xf>
    <xf numFmtId="0" fontId="4" fillId="4" borderId="8" xfId="0" applyFont="1" applyFill="1" applyBorder="1" applyAlignment="1">
      <alignment horizontal="left" vertical="top"/>
    </xf>
    <xf numFmtId="0" fontId="4" fillId="4" borderId="9" xfId="0" applyFont="1" applyFill="1" applyBorder="1" applyAlignment="1">
      <alignment horizontal="left" vertical="top"/>
    </xf>
    <xf numFmtId="0" fontId="4" fillId="4" borderId="10" xfId="0" applyFont="1" applyFill="1" applyBorder="1" applyAlignment="1">
      <alignment horizontal="left" vertical="top"/>
    </xf>
    <xf numFmtId="1" fontId="4" fillId="0" borderId="3" xfId="0" applyNumberFormat="1" applyFont="1" applyBorder="1" applyAlignment="1">
      <alignment horizontal="left" vertical="top"/>
    </xf>
    <xf numFmtId="1" fontId="4" fillId="0" borderId="4" xfId="0" applyNumberFormat="1" applyFont="1" applyBorder="1" applyAlignment="1">
      <alignment horizontal="left" vertical="top" wrapText="1"/>
    </xf>
    <xf numFmtId="1" fontId="4" fillId="0" borderId="0" xfId="0" applyNumberFormat="1" applyFont="1" applyAlignment="1">
      <alignment horizontal="left" vertical="top" wrapText="1"/>
    </xf>
    <xf numFmtId="1" fontId="4" fillId="0" borderId="1" xfId="0" applyNumberFormat="1" applyFont="1" applyBorder="1" applyAlignment="1">
      <alignment horizontal="left" vertical="top" wrapText="1"/>
    </xf>
    <xf numFmtId="1" fontId="4" fillId="0" borderId="4" xfId="0" applyNumberFormat="1" applyFont="1" applyBorder="1" applyAlignment="1">
      <alignment horizontal="left" vertical="top"/>
    </xf>
    <xf numFmtId="1" fontId="4" fillId="0" borderId="1" xfId="0" applyNumberFormat="1" applyFont="1" applyBorder="1" applyAlignment="1">
      <alignment horizontal="left" vertical="top"/>
    </xf>
    <xf numFmtId="0" fontId="9" fillId="0" borderId="2" xfId="2" applyFont="1" applyBorder="1" applyAlignment="1">
      <alignment horizontal="left" vertical="top"/>
    </xf>
    <xf numFmtId="0" fontId="4" fillId="0" borderId="4" xfId="0" applyFont="1" applyBorder="1" applyAlignment="1">
      <alignment horizontal="left" vertical="top"/>
    </xf>
    <xf numFmtId="0" fontId="9" fillId="0" borderId="4" xfId="2" applyFont="1" applyBorder="1" applyAlignment="1">
      <alignment horizontal="left" vertical="top"/>
    </xf>
    <xf numFmtId="0" fontId="9" fillId="0" borderId="1" xfId="2" applyFont="1" applyBorder="1" applyAlignment="1">
      <alignment horizontal="left" vertical="top"/>
    </xf>
    <xf numFmtId="0" fontId="8" fillId="9" borderId="0" xfId="0" applyFont="1" applyFill="1"/>
    <xf numFmtId="0" fontId="7" fillId="9" borderId="0" xfId="0" applyFont="1" applyFill="1"/>
    <xf numFmtId="0" fontId="4" fillId="0" borderId="10" xfId="0" applyFont="1" applyBorder="1" applyAlignment="1">
      <alignment horizontal="left" vertical="top"/>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285750</xdr:rowOff>
    </xdr:from>
    <xdr:to>
      <xdr:col>1</xdr:col>
      <xdr:colOff>2120265</xdr:colOff>
      <xdr:row>0</xdr:row>
      <xdr:rowOff>1144905</xdr:rowOff>
    </xdr:to>
    <xdr:pic>
      <xdr:nvPicPr>
        <xdr:cNvPr id="2" name="Picture 1">
          <a:extLst>
            <a:ext uri="{FF2B5EF4-FFF2-40B4-BE49-F238E27FC236}">
              <a16:creationId xmlns:a16="http://schemas.microsoft.com/office/drawing/2014/main" id="{F2526822-AFC6-4B7E-B43B-52A3EA4421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85750"/>
          <a:ext cx="2025015" cy="859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eepa\Downloads\Data%20Review_SOE_IISD%2013032026%2017%2059.xlsx" TargetMode="External"/><Relationship Id="rId1" Type="http://schemas.openxmlformats.org/officeDocument/2006/relationships/externalLinkPath" Target="file:///C:\Users\deepa\Downloads\Data%20Review_SOE_IISD%2013032026%2017%205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
      <sheetName val="National Numbers"/>
      <sheetName val="Emissions"/>
      <sheetName val="Emissions 2"/>
      <sheetName val="Emissions 3"/>
      <sheetName val="Employment"/>
      <sheetName val="Revenue"/>
      <sheetName val="Contribution to exchequer"/>
      <sheetName val="Sheet1"/>
      <sheetName val="Foreign exchange earning"/>
      <sheetName val="Foreign Exchange Expenditure"/>
      <sheetName val="CSR"/>
      <sheetName val="R &amp; D"/>
      <sheetName val="CAPEX"/>
      <sheetName val="Conversion"/>
    </sheetNames>
    <sheetDataSet>
      <sheetData sheetId="0"/>
      <sheetData sheetId="1"/>
      <sheetData sheetId="2"/>
      <sheetData sheetId="3"/>
      <sheetData sheetId="4"/>
      <sheetData sheetId="5"/>
      <sheetData sheetId="6"/>
      <sheetData sheetId="7"/>
      <sheetData sheetId="8"/>
      <sheetData sheetId="9">
        <row r="75">
          <cell r="C75">
            <v>46025</v>
          </cell>
        </row>
        <row r="83">
          <cell r="C83">
            <v>3517333</v>
          </cell>
        </row>
        <row r="91">
          <cell r="C91">
            <v>1302891</v>
          </cell>
        </row>
        <row r="98">
          <cell r="C98">
            <v>1511494</v>
          </cell>
        </row>
      </sheetData>
      <sheetData sheetId="10"/>
      <sheetData sheetId="11"/>
      <sheetData sheetId="12"/>
      <sheetData sheetId="13"/>
      <sheetData sheetId="1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3" Type="http://schemas.openxmlformats.org/officeDocument/2006/relationships/hyperlink" Target="https://rbi.org.in/Scripts/AnnualPublications.aspx?head=State%20Finances%20:%20A%20Study%20of%20Budgets" TargetMode="External"/><Relationship Id="rId2" Type="http://schemas.openxmlformats.org/officeDocument/2006/relationships/hyperlink" Target="https://www.indiabudget.gov.in/doc/Budget_at_Glance/bag5.pdf" TargetMode="External"/><Relationship Id="rId1" Type="http://schemas.openxmlformats.org/officeDocument/2006/relationships/hyperlink" Target="https://www.pib.gov.in/PressReleasePage.aspx?PRID=2132688" TargetMode="External"/><Relationship Id="rId6" Type="http://schemas.openxmlformats.org/officeDocument/2006/relationships/hyperlink" Target="https://www.pib.gov.in/PressReleasePage.aspx?PRID=2122016&amp;reg=3&amp;lang=2" TargetMode="External"/><Relationship Id="rId5" Type="http://schemas.openxmlformats.org/officeDocument/2006/relationships/hyperlink" Target="https://edgar.jrc.ec.europa.eu/report_2025" TargetMode="External"/><Relationship Id="rId4" Type="http://schemas.openxmlformats.org/officeDocument/2006/relationships/hyperlink" Target="https://www.indiabudget.gov.in/doc/eb/stat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8A3FD-8562-42F6-B79F-BA4BA6BD7B59}">
  <dimension ref="B1:B48"/>
  <sheetViews>
    <sheetView showGridLines="0" tabSelected="1" workbookViewId="0"/>
  </sheetViews>
  <sheetFormatPr defaultRowHeight="15" x14ac:dyDescent="0.25"/>
  <cols>
    <col min="1" max="1" width="3" style="1" customWidth="1"/>
    <col min="2" max="2" width="138.5703125" style="1" customWidth="1"/>
    <col min="3" max="16384" width="9.140625" style="1"/>
  </cols>
  <sheetData>
    <row r="1" spans="2:2" ht="117.75" customHeight="1" x14ac:dyDescent="0.25"/>
    <row r="2" spans="2:2" ht="28.5" x14ac:dyDescent="0.45">
      <c r="B2" s="90" t="s">
        <v>188</v>
      </c>
    </row>
    <row r="3" spans="2:2" ht="21" x14ac:dyDescent="0.35">
      <c r="B3" s="91" t="s">
        <v>187</v>
      </c>
    </row>
    <row r="4" spans="2:2" ht="22.5" customHeight="1" x14ac:dyDescent="0.25"/>
    <row r="5" spans="2:2" ht="21" customHeight="1" x14ac:dyDescent="0.25">
      <c r="B5" s="3" t="s">
        <v>37</v>
      </c>
    </row>
    <row r="6" spans="2:2" ht="48" customHeight="1" x14ac:dyDescent="0.25">
      <c r="B6" s="4" t="s">
        <v>137</v>
      </c>
    </row>
    <row r="7" spans="2:2" ht="19.5" customHeight="1" x14ac:dyDescent="0.25">
      <c r="B7" s="3" t="s">
        <v>136</v>
      </c>
    </row>
    <row r="8" spans="2:2" ht="19.5" customHeight="1" x14ac:dyDescent="0.25">
      <c r="B8" s="3" t="s">
        <v>139</v>
      </c>
    </row>
    <row r="9" spans="2:2" x14ac:dyDescent="0.25">
      <c r="B9" s="3" t="s">
        <v>143</v>
      </c>
    </row>
    <row r="10" spans="2:2" x14ac:dyDescent="0.25">
      <c r="B10" s="3"/>
    </row>
    <row r="11" spans="2:2" x14ac:dyDescent="0.25">
      <c r="B11" s="5" t="s">
        <v>138</v>
      </c>
    </row>
    <row r="12" spans="2:2" x14ac:dyDescent="0.25">
      <c r="B12" s="3"/>
    </row>
    <row r="13" spans="2:2" x14ac:dyDescent="0.25">
      <c r="B13" s="6" t="s">
        <v>140</v>
      </c>
    </row>
    <row r="14" spans="2:2" x14ac:dyDescent="0.25">
      <c r="B14" s="3"/>
    </row>
    <row r="15" spans="2:2" x14ac:dyDescent="0.25">
      <c r="B15" s="3" t="s">
        <v>90</v>
      </c>
    </row>
    <row r="16" spans="2:2" x14ac:dyDescent="0.25">
      <c r="B16" s="3" t="s">
        <v>91</v>
      </c>
    </row>
    <row r="17" spans="2:2" x14ac:dyDescent="0.25">
      <c r="B17" s="3" t="s">
        <v>92</v>
      </c>
    </row>
    <row r="18" spans="2:2" x14ac:dyDescent="0.25">
      <c r="B18" s="3" t="s">
        <v>93</v>
      </c>
    </row>
    <row r="19" spans="2:2" x14ac:dyDescent="0.25">
      <c r="B19" s="3" t="s">
        <v>94</v>
      </c>
    </row>
    <row r="20" spans="2:2" x14ac:dyDescent="0.25">
      <c r="B20" s="3" t="s">
        <v>95</v>
      </c>
    </row>
    <row r="21" spans="2:2" x14ac:dyDescent="0.25">
      <c r="B21" s="3" t="s">
        <v>96</v>
      </c>
    </row>
    <row r="22" spans="2:2" x14ac:dyDescent="0.25">
      <c r="B22" s="3" t="s">
        <v>97</v>
      </c>
    </row>
    <row r="23" spans="2:2" x14ac:dyDescent="0.25">
      <c r="B23" s="3" t="s">
        <v>98</v>
      </c>
    </row>
    <row r="24" spans="2:2" x14ac:dyDescent="0.25">
      <c r="B24" s="3" t="s">
        <v>99</v>
      </c>
    </row>
    <row r="25" spans="2:2" x14ac:dyDescent="0.25">
      <c r="B25" s="3"/>
    </row>
    <row r="26" spans="2:2" x14ac:dyDescent="0.25">
      <c r="B26" s="6" t="s">
        <v>147</v>
      </c>
    </row>
    <row r="27" spans="2:2" x14ac:dyDescent="0.25">
      <c r="B27" s="3"/>
    </row>
    <row r="28" spans="2:2" x14ac:dyDescent="0.25">
      <c r="B28" s="3" t="s">
        <v>100</v>
      </c>
    </row>
    <row r="29" spans="2:2" x14ac:dyDescent="0.25">
      <c r="B29" s="3" t="s">
        <v>101</v>
      </c>
    </row>
    <row r="30" spans="2:2" x14ac:dyDescent="0.25">
      <c r="B30" s="3" t="s">
        <v>102</v>
      </c>
    </row>
    <row r="31" spans="2:2" x14ac:dyDescent="0.25">
      <c r="B31" s="3" t="s">
        <v>52</v>
      </c>
    </row>
    <row r="32" spans="2:2" x14ac:dyDescent="0.25">
      <c r="B32" s="3" t="s">
        <v>103</v>
      </c>
    </row>
    <row r="33" spans="2:2" x14ac:dyDescent="0.25">
      <c r="B33" s="3" t="s">
        <v>104</v>
      </c>
    </row>
    <row r="34" spans="2:2" x14ac:dyDescent="0.25">
      <c r="B34" s="3" t="s">
        <v>105</v>
      </c>
    </row>
    <row r="35" spans="2:2" x14ac:dyDescent="0.25">
      <c r="B35" s="3" t="s">
        <v>148</v>
      </c>
    </row>
    <row r="36" spans="2:2" x14ac:dyDescent="0.25">
      <c r="B36" s="3" t="s">
        <v>106</v>
      </c>
    </row>
    <row r="37" spans="2:2" x14ac:dyDescent="0.25">
      <c r="B37" s="3" t="s">
        <v>107</v>
      </c>
    </row>
    <row r="38" spans="2:2" x14ac:dyDescent="0.25">
      <c r="B38" s="3"/>
    </row>
    <row r="39" spans="2:2" x14ac:dyDescent="0.25">
      <c r="B39" s="6" t="s">
        <v>186</v>
      </c>
    </row>
    <row r="40" spans="2:2" x14ac:dyDescent="0.25">
      <c r="B40" s="3"/>
    </row>
    <row r="41" spans="2:2" x14ac:dyDescent="0.25">
      <c r="B41" s="6" t="s">
        <v>152</v>
      </c>
    </row>
    <row r="42" spans="2:2" x14ac:dyDescent="0.25">
      <c r="B42" s="3"/>
    </row>
    <row r="43" spans="2:2" x14ac:dyDescent="0.25">
      <c r="B43" s="6" t="s">
        <v>153</v>
      </c>
    </row>
    <row r="46" spans="2:2" x14ac:dyDescent="0.25">
      <c r="B46" s="2" t="s">
        <v>189</v>
      </c>
    </row>
    <row r="47" spans="2:2" x14ac:dyDescent="0.25">
      <c r="B47" s="2" t="s">
        <v>190</v>
      </c>
    </row>
    <row r="48" spans="2:2" x14ac:dyDescent="0.25">
      <c r="B48" s="2" t="s">
        <v>191</v>
      </c>
    </row>
  </sheetData>
  <hyperlinks>
    <hyperlink ref="B13" location="Energy!A3" display="9 PSUs share in energy system" xr:uid="{1FC2244A-B935-4624-946F-ACCC1384B9BE}"/>
    <hyperlink ref="B26" location="'Economic and Social'!A1" display="Economic and Social Contribution of 9 PSUs" xr:uid="{EFDCBDF7-5730-458E-B372-34333E70D04C}"/>
    <hyperlink ref="B39" location="Emissions!A1" display="Direct and indirect emissions of 8 PSUs" xr:uid="{5FA70A1F-902A-43FB-AEBE-A91BA68B8039}"/>
    <hyperlink ref="B41" location="'Targets and Ambition'!A1" display="Targets and Ambition by 9 PSUS" xr:uid="{DC5375F2-723A-47C6-B973-A0C385FDB866}"/>
    <hyperlink ref="B43" location="CAPEX!A1" display="Fossil and Clean Energy Capex by 9 PSUs" xr:uid="{D24960CB-7E73-4BC7-8869-75C572BFBF67}"/>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A26ED-C378-4C7E-8586-586EBF1338AE}">
  <dimension ref="B3:P30"/>
  <sheetViews>
    <sheetView showGridLines="0" workbookViewId="0"/>
  </sheetViews>
  <sheetFormatPr defaultRowHeight="15" x14ac:dyDescent="0.25"/>
  <cols>
    <col min="1" max="1" width="3.140625" style="3" customWidth="1"/>
    <col min="2" max="2" width="26.85546875" style="3" customWidth="1"/>
    <col min="3" max="3" width="29.28515625" style="3" customWidth="1"/>
    <col min="4" max="4" width="35.7109375" style="3" customWidth="1"/>
    <col min="5" max="13" width="9.140625" style="3"/>
    <col min="14" max="14" width="14.7109375" style="3" customWidth="1"/>
    <col min="15" max="15" width="13.140625" style="3" customWidth="1"/>
    <col min="16" max="16" width="21.7109375" style="3" customWidth="1"/>
    <col min="17" max="16384" width="9.140625" style="3"/>
  </cols>
  <sheetData>
    <row r="3" spans="2:16" ht="15.75" thickBot="1" x14ac:dyDescent="0.3">
      <c r="B3" s="7" t="s">
        <v>12</v>
      </c>
      <c r="C3" s="7" t="s">
        <v>0</v>
      </c>
      <c r="D3" s="7" t="s">
        <v>1</v>
      </c>
      <c r="E3" s="7" t="s">
        <v>2</v>
      </c>
      <c r="F3" s="7" t="s">
        <v>3</v>
      </c>
      <c r="G3" s="7" t="s">
        <v>4</v>
      </c>
      <c r="H3" s="7" t="s">
        <v>5</v>
      </c>
      <c r="I3" s="7" t="s">
        <v>6</v>
      </c>
      <c r="J3" s="7" t="s">
        <v>7</v>
      </c>
      <c r="K3" s="7" t="s">
        <v>8</v>
      </c>
      <c r="L3" s="7" t="s">
        <v>9</v>
      </c>
      <c r="M3" s="7" t="s">
        <v>10</v>
      </c>
      <c r="N3" s="7" t="s">
        <v>197</v>
      </c>
      <c r="O3" s="7" t="s">
        <v>198</v>
      </c>
      <c r="P3" s="7" t="s">
        <v>199</v>
      </c>
    </row>
    <row r="4" spans="2:16" ht="15.75" thickBot="1" x14ac:dyDescent="0.3">
      <c r="B4" s="8" t="s">
        <v>192</v>
      </c>
      <c r="C4" s="8" t="s">
        <v>90</v>
      </c>
      <c r="D4" s="8" t="s">
        <v>159</v>
      </c>
      <c r="E4" s="9">
        <v>781.05600000000004</v>
      </c>
      <c r="F4" s="9">
        <v>45.79</v>
      </c>
      <c r="G4" s="9">
        <v>41.26</v>
      </c>
      <c r="H4" s="9" t="s">
        <v>14</v>
      </c>
      <c r="I4" s="9" t="s">
        <v>14</v>
      </c>
      <c r="J4" s="9" t="s">
        <v>14</v>
      </c>
      <c r="K4" s="9" t="s">
        <v>14</v>
      </c>
      <c r="L4" s="9" t="s">
        <v>14</v>
      </c>
      <c r="M4" s="9" t="s">
        <v>14</v>
      </c>
      <c r="N4" s="9">
        <f t="shared" ref="N4:N13" si="0">SUM(E4:M4)</f>
        <v>868.10599999999999</v>
      </c>
      <c r="O4" s="9">
        <v>1092.6559999999999</v>
      </c>
      <c r="P4" s="10">
        <f>N4/O4</f>
        <v>0.79449158747126269</v>
      </c>
    </row>
    <row r="5" spans="2:16" x14ac:dyDescent="0.25">
      <c r="B5" s="73" t="s">
        <v>193</v>
      </c>
      <c r="C5" s="3" t="s">
        <v>91</v>
      </c>
      <c r="D5" s="3" t="s">
        <v>159</v>
      </c>
      <c r="E5" s="11" t="s">
        <v>14</v>
      </c>
      <c r="F5" s="11" t="s">
        <v>14</v>
      </c>
      <c r="G5" s="11" t="s">
        <v>14</v>
      </c>
      <c r="H5" s="11">
        <v>20.891999999999999</v>
      </c>
      <c r="I5" s="11">
        <v>3.4580000000000002</v>
      </c>
      <c r="J5" s="11" t="s">
        <v>14</v>
      </c>
      <c r="K5" s="11" t="s">
        <v>14</v>
      </c>
      <c r="L5" s="11" t="s">
        <v>14</v>
      </c>
      <c r="M5" s="11" t="s">
        <v>14</v>
      </c>
      <c r="N5" s="11">
        <f t="shared" si="0"/>
        <v>24.35</v>
      </c>
      <c r="O5" s="11">
        <v>28.704000000000001</v>
      </c>
      <c r="P5" s="12">
        <f t="shared" ref="P5:P13" si="1">N5/O5</f>
        <v>0.84831382385730214</v>
      </c>
    </row>
    <row r="6" spans="2:16" ht="15.75" thickBot="1" x14ac:dyDescent="0.3">
      <c r="B6" s="74"/>
      <c r="C6" s="8" t="s">
        <v>92</v>
      </c>
      <c r="D6" s="8" t="s">
        <v>160</v>
      </c>
      <c r="E6" s="9" t="s">
        <v>14</v>
      </c>
      <c r="F6" s="9" t="s">
        <v>14</v>
      </c>
      <c r="G6" s="9" t="s">
        <v>14</v>
      </c>
      <c r="H6" s="9">
        <v>20.190000000000001</v>
      </c>
      <c r="I6" s="9">
        <v>3.2519999999999998</v>
      </c>
      <c r="J6" s="9" t="s">
        <v>14</v>
      </c>
      <c r="K6" s="9" t="s">
        <v>14</v>
      </c>
      <c r="L6" s="9" t="s">
        <v>14</v>
      </c>
      <c r="M6" s="9" t="s">
        <v>14</v>
      </c>
      <c r="N6" s="9">
        <f t="shared" si="0"/>
        <v>23.442</v>
      </c>
      <c r="O6" s="9">
        <v>36.109000000000002</v>
      </c>
      <c r="P6" s="10">
        <f t="shared" si="1"/>
        <v>0.64920103021407405</v>
      </c>
    </row>
    <row r="7" spans="2:16" ht="15.75" thickBot="1" x14ac:dyDescent="0.3">
      <c r="B7" s="8" t="s">
        <v>194</v>
      </c>
      <c r="C7" s="8" t="s">
        <v>93</v>
      </c>
      <c r="D7" s="8" t="s">
        <v>161</v>
      </c>
      <c r="E7" s="9" t="s">
        <v>14</v>
      </c>
      <c r="F7" s="9" t="s">
        <v>14</v>
      </c>
      <c r="G7" s="9" t="s">
        <v>14</v>
      </c>
      <c r="H7" s="9">
        <v>2.93</v>
      </c>
      <c r="I7" s="9">
        <v>0.92</v>
      </c>
      <c r="J7" s="9">
        <v>13.15</v>
      </c>
      <c r="K7" s="9" t="s">
        <v>14</v>
      </c>
      <c r="L7" s="9">
        <v>130.97999999999999</v>
      </c>
      <c r="M7" s="9" t="s">
        <v>14</v>
      </c>
      <c r="N7" s="9">
        <f t="shared" si="0"/>
        <v>147.97999999999999</v>
      </c>
      <c r="O7" s="9">
        <v>234</v>
      </c>
      <c r="P7" s="10">
        <f t="shared" si="1"/>
        <v>0.63239316239316234</v>
      </c>
    </row>
    <row r="8" spans="2:16" x14ac:dyDescent="0.25">
      <c r="B8" s="73" t="s">
        <v>195</v>
      </c>
      <c r="C8" s="3" t="s">
        <v>155</v>
      </c>
      <c r="D8" s="3" t="s">
        <v>154</v>
      </c>
      <c r="E8" s="11" t="s">
        <v>14</v>
      </c>
      <c r="F8" s="11">
        <v>68.045000000000002</v>
      </c>
      <c r="G8" s="11">
        <v>5.3</v>
      </c>
      <c r="H8" s="11">
        <v>0.72660000000000002</v>
      </c>
      <c r="I8" s="11" t="s">
        <v>14</v>
      </c>
      <c r="J8" s="11" t="s">
        <v>14</v>
      </c>
      <c r="K8" s="11" t="s">
        <v>14</v>
      </c>
      <c r="L8" s="11" t="s">
        <v>14</v>
      </c>
      <c r="M8" s="11" t="s">
        <v>14</v>
      </c>
      <c r="N8" s="11">
        <f t="shared" si="0"/>
        <v>74.071600000000004</v>
      </c>
      <c r="O8" s="11">
        <v>246.93545999999998</v>
      </c>
      <c r="P8" s="12">
        <f t="shared" si="1"/>
        <v>0.29996339934329402</v>
      </c>
    </row>
    <row r="9" spans="2:16" x14ac:dyDescent="0.25">
      <c r="B9" s="73"/>
      <c r="C9" s="3" t="s">
        <v>156</v>
      </c>
      <c r="D9" s="3" t="s">
        <v>154</v>
      </c>
      <c r="E9" s="11">
        <v>0.20908000000000002</v>
      </c>
      <c r="F9" s="11">
        <v>10.565</v>
      </c>
      <c r="G9" s="11">
        <v>1.4838900000000002</v>
      </c>
      <c r="H9" s="11">
        <v>0.19386</v>
      </c>
      <c r="I9" s="11">
        <v>0.18809999999999999</v>
      </c>
      <c r="J9" s="11">
        <v>0.25209999999999999</v>
      </c>
      <c r="K9" s="11">
        <v>0.15486000000000003</v>
      </c>
      <c r="L9" s="11">
        <v>0.14499999999999999</v>
      </c>
      <c r="M9" s="11">
        <v>8.14</v>
      </c>
      <c r="N9" s="11">
        <f t="shared" si="0"/>
        <v>21.331890000000001</v>
      </c>
      <c r="O9" s="11">
        <v>228.27634</v>
      </c>
      <c r="P9" s="12">
        <f t="shared" si="1"/>
        <v>9.344766084825086E-2</v>
      </c>
    </row>
    <row r="10" spans="2:16" x14ac:dyDescent="0.25">
      <c r="B10" s="73"/>
      <c r="C10" s="3" t="s">
        <v>157</v>
      </c>
      <c r="D10" s="3" t="s">
        <v>162</v>
      </c>
      <c r="E10" s="11" t="s">
        <v>14</v>
      </c>
      <c r="F10" s="11">
        <v>417.07</v>
      </c>
      <c r="G10" s="11">
        <v>25.771249999999998</v>
      </c>
      <c r="H10" s="11">
        <v>3.8827600000000002</v>
      </c>
      <c r="I10" s="11" t="s">
        <v>14</v>
      </c>
      <c r="J10" s="11" t="s">
        <v>14</v>
      </c>
      <c r="K10" s="11" t="s">
        <v>14</v>
      </c>
      <c r="L10" s="11" t="s">
        <v>14</v>
      </c>
      <c r="M10" s="11" t="s">
        <v>14</v>
      </c>
      <c r="N10" s="11">
        <f t="shared" si="0"/>
        <v>446.72401000000002</v>
      </c>
      <c r="O10" s="11">
        <v>1363.88976</v>
      </c>
      <c r="P10" s="12">
        <f t="shared" si="1"/>
        <v>0.32753674314557507</v>
      </c>
    </row>
    <row r="11" spans="2:16" ht="15.75" thickBot="1" x14ac:dyDescent="0.3">
      <c r="B11" s="74"/>
      <c r="C11" s="8" t="s">
        <v>158</v>
      </c>
      <c r="D11" s="8" t="s">
        <v>162</v>
      </c>
      <c r="E11" s="9">
        <v>0.120728</v>
      </c>
      <c r="F11" s="9">
        <v>21.590000000000003</v>
      </c>
      <c r="G11" s="9">
        <v>2.0943299999999998</v>
      </c>
      <c r="H11" s="9">
        <v>0.20671999999999999</v>
      </c>
      <c r="I11" s="9">
        <v>0.28549999999999998</v>
      </c>
      <c r="J11" s="9">
        <v>0.36571999999999999</v>
      </c>
      <c r="K11" s="9">
        <v>1.1625730000000001E-3</v>
      </c>
      <c r="L11" s="9">
        <v>0.218</v>
      </c>
      <c r="M11" s="9">
        <v>25.547000000000001</v>
      </c>
      <c r="N11" s="9">
        <f t="shared" si="0"/>
        <v>50.429160573000004</v>
      </c>
      <c r="O11" s="9">
        <v>460.32398999999998</v>
      </c>
      <c r="P11" s="10">
        <f t="shared" si="1"/>
        <v>0.10955144999720741</v>
      </c>
    </row>
    <row r="12" spans="2:16" x14ac:dyDescent="0.25">
      <c r="B12" s="73" t="s">
        <v>196</v>
      </c>
      <c r="C12" s="3" t="s">
        <v>98</v>
      </c>
      <c r="D12" s="3" t="s">
        <v>159</v>
      </c>
      <c r="E12" s="11" t="s">
        <v>14</v>
      </c>
      <c r="F12" s="11" t="s">
        <v>14</v>
      </c>
      <c r="G12" s="11" t="s">
        <v>14</v>
      </c>
      <c r="H12" s="11">
        <v>45.216000000000001</v>
      </c>
      <c r="I12" s="11">
        <v>3</v>
      </c>
      <c r="J12" s="11">
        <v>80.75</v>
      </c>
      <c r="K12" s="11">
        <v>35.299999999999997</v>
      </c>
      <c r="L12" s="11" t="s">
        <v>14</v>
      </c>
      <c r="M12" s="11" t="s">
        <v>14</v>
      </c>
      <c r="N12" s="11">
        <f t="shared" si="0"/>
        <v>164.26600000000002</v>
      </c>
      <c r="O12" s="11">
        <v>257</v>
      </c>
      <c r="P12" s="12">
        <f t="shared" si="1"/>
        <v>0.63916731517509739</v>
      </c>
    </row>
    <row r="13" spans="2:16" ht="15.75" thickBot="1" x14ac:dyDescent="0.3">
      <c r="B13" s="74"/>
      <c r="C13" s="8" t="s">
        <v>99</v>
      </c>
      <c r="D13" s="8" t="s">
        <v>159</v>
      </c>
      <c r="E13" s="9" t="s">
        <v>14</v>
      </c>
      <c r="F13" s="9" t="s">
        <v>14</v>
      </c>
      <c r="G13" s="9" t="s">
        <v>14</v>
      </c>
      <c r="H13" s="9">
        <v>45.641300000000001</v>
      </c>
      <c r="I13" s="9" t="s">
        <v>14</v>
      </c>
      <c r="J13" s="9">
        <v>88.813800000000001</v>
      </c>
      <c r="K13" s="9">
        <v>50.5184</v>
      </c>
      <c r="L13" s="9" t="s">
        <v>14</v>
      </c>
      <c r="M13" s="9" t="s">
        <v>14</v>
      </c>
      <c r="N13" s="9">
        <f t="shared" si="0"/>
        <v>184.9735</v>
      </c>
      <c r="O13" s="9">
        <v>239.221</v>
      </c>
      <c r="P13" s="10">
        <f t="shared" si="1"/>
        <v>0.77323270114245823</v>
      </c>
    </row>
    <row r="15" spans="2:16" x14ac:dyDescent="0.25">
      <c r="B15" s="13" t="s">
        <v>24</v>
      </c>
    </row>
    <row r="20" spans="15:16" x14ac:dyDescent="0.25">
      <c r="P20" s="4"/>
    </row>
    <row r="21" spans="15:16" x14ac:dyDescent="0.25">
      <c r="O21" s="11"/>
      <c r="P21" s="14"/>
    </row>
    <row r="22" spans="15:16" x14ac:dyDescent="0.25">
      <c r="O22" s="11"/>
      <c r="P22" s="14"/>
    </row>
    <row r="23" spans="15:16" x14ac:dyDescent="0.25">
      <c r="O23" s="11"/>
      <c r="P23" s="14"/>
    </row>
    <row r="24" spans="15:16" x14ac:dyDescent="0.25">
      <c r="O24" s="11"/>
      <c r="P24" s="14"/>
    </row>
    <row r="25" spans="15:16" ht="14.45" customHeight="1" x14ac:dyDescent="0.25">
      <c r="O25" s="11"/>
      <c r="P25" s="14"/>
    </row>
    <row r="26" spans="15:16" x14ac:dyDescent="0.25">
      <c r="O26" s="11"/>
      <c r="P26" s="14"/>
    </row>
    <row r="27" spans="15:16" x14ac:dyDescent="0.25">
      <c r="O27" s="11"/>
      <c r="P27" s="14"/>
    </row>
    <row r="28" spans="15:16" x14ac:dyDescent="0.25">
      <c r="O28" s="11"/>
      <c r="P28" s="14"/>
    </row>
    <row r="29" spans="15:16" x14ac:dyDescent="0.25">
      <c r="O29" s="11"/>
      <c r="P29" s="14"/>
    </row>
    <row r="30" spans="15:16" x14ac:dyDescent="0.25">
      <c r="O30" s="11"/>
      <c r="P30" s="14"/>
    </row>
  </sheetData>
  <mergeCells count="3">
    <mergeCell ref="B5:B6"/>
    <mergeCell ref="B8:B11"/>
    <mergeCell ref="B12:B13"/>
  </mergeCells>
  <hyperlinks>
    <hyperlink ref="B15" location="Source!A1" display="Source" xr:uid="{715D7DDB-79EF-40CC-8AE4-97124237C58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F9DB9-8FA5-451A-8307-D800F8CC1744}">
  <dimension ref="B3:AC43"/>
  <sheetViews>
    <sheetView showGridLines="0" zoomScaleNormal="100" workbookViewId="0"/>
  </sheetViews>
  <sheetFormatPr defaultRowHeight="15" x14ac:dyDescent="0.25"/>
  <cols>
    <col min="1" max="1" width="3" style="3" customWidth="1"/>
    <col min="2" max="2" width="39.5703125" style="3" customWidth="1"/>
    <col min="3" max="3" width="11.140625" style="3" customWidth="1"/>
    <col min="4" max="7" width="8.85546875" style="3"/>
    <col min="8" max="8" width="10.5703125" style="3" customWidth="1"/>
    <col min="9" max="11" width="8.85546875" style="3"/>
    <col min="12" max="12" width="18.140625" style="3" customWidth="1"/>
    <col min="13" max="13" width="17.28515625" style="3" customWidth="1"/>
    <col min="14" max="14" width="40.28515625" style="3" customWidth="1"/>
    <col min="15" max="15" width="21.28515625" style="3" customWidth="1"/>
    <col min="16" max="16384" width="9.140625" style="3"/>
  </cols>
  <sheetData>
    <row r="3" spans="2:29" ht="15.75" thickBot="1" x14ac:dyDescent="0.3">
      <c r="B3" s="7" t="s">
        <v>0</v>
      </c>
      <c r="C3" s="7" t="s">
        <v>1</v>
      </c>
      <c r="D3" s="7" t="s">
        <v>2</v>
      </c>
      <c r="E3" s="7" t="s">
        <v>3</v>
      </c>
      <c r="F3" s="7" t="s">
        <v>4</v>
      </c>
      <c r="G3" s="7" t="s">
        <v>5</v>
      </c>
      <c r="H3" s="7" t="s">
        <v>6</v>
      </c>
      <c r="I3" s="7" t="s">
        <v>7</v>
      </c>
      <c r="J3" s="7" t="s">
        <v>8</v>
      </c>
      <c r="K3" s="7" t="s">
        <v>9</v>
      </c>
      <c r="L3" s="7" t="s">
        <v>10</v>
      </c>
      <c r="M3" s="7" t="s">
        <v>200</v>
      </c>
      <c r="N3" s="7" t="s">
        <v>38</v>
      </c>
      <c r="O3" s="7" t="s">
        <v>199</v>
      </c>
    </row>
    <row r="4" spans="2:29" ht="15.75" thickBot="1" x14ac:dyDescent="0.3">
      <c r="B4" s="15" t="s">
        <v>100</v>
      </c>
      <c r="C4" s="8" t="s">
        <v>163</v>
      </c>
      <c r="D4" s="9">
        <v>143368.92000000001</v>
      </c>
      <c r="E4" s="9">
        <v>188138.06</v>
      </c>
      <c r="F4" s="9">
        <v>15282.96</v>
      </c>
      <c r="G4" s="9">
        <v>663262.30900000001</v>
      </c>
      <c r="H4" s="9">
        <v>36163.75</v>
      </c>
      <c r="I4" s="9">
        <v>859362.73</v>
      </c>
      <c r="J4" s="9">
        <v>500517.48</v>
      </c>
      <c r="K4" s="9">
        <v>142291.42000000001</v>
      </c>
      <c r="L4" s="9">
        <v>10379.86</v>
      </c>
      <c r="M4" s="9">
        <f>SUM(D4:L4)</f>
        <v>2558767.4889999996</v>
      </c>
      <c r="N4" s="16">
        <v>33068145</v>
      </c>
      <c r="O4" s="17">
        <f>M4/N4</f>
        <v>7.7378621903345338E-2</v>
      </c>
    </row>
    <row r="5" spans="2:29" x14ac:dyDescent="0.25">
      <c r="D5" s="11"/>
      <c r="E5" s="11"/>
      <c r="F5" s="11"/>
      <c r="G5" s="11"/>
      <c r="H5" s="11"/>
      <c r="I5" s="11"/>
      <c r="J5" s="11"/>
      <c r="K5" s="11"/>
      <c r="L5" s="11"/>
      <c r="M5" s="11"/>
      <c r="N5" s="11"/>
      <c r="O5" s="12"/>
    </row>
    <row r="6" spans="2:29" x14ac:dyDescent="0.25">
      <c r="B6" s="13" t="s">
        <v>24</v>
      </c>
      <c r="D6" s="11"/>
      <c r="E6" s="11"/>
      <c r="F6" s="11"/>
      <c r="G6" s="11"/>
      <c r="H6" s="11"/>
      <c r="I6" s="11"/>
      <c r="J6" s="11"/>
      <c r="K6" s="11"/>
      <c r="L6" s="11"/>
      <c r="M6" s="11"/>
      <c r="N6" s="11"/>
      <c r="O6" s="12"/>
    </row>
    <row r="8" spans="2:29" x14ac:dyDescent="0.25">
      <c r="B8" s="18"/>
      <c r="C8" s="19" t="s">
        <v>1</v>
      </c>
      <c r="D8" s="19" t="s">
        <v>2</v>
      </c>
      <c r="E8" s="19" t="s">
        <v>3</v>
      </c>
      <c r="F8" s="19" t="s">
        <v>4</v>
      </c>
      <c r="G8" s="19" t="s">
        <v>5</v>
      </c>
      <c r="H8" s="19" t="s">
        <v>6</v>
      </c>
      <c r="I8" s="19" t="s">
        <v>7</v>
      </c>
      <c r="J8" s="19" t="s">
        <v>8</v>
      </c>
      <c r="K8" s="19" t="s">
        <v>9</v>
      </c>
      <c r="L8" s="19" t="s">
        <v>10</v>
      </c>
      <c r="M8" s="19" t="s">
        <v>200</v>
      </c>
      <c r="N8" s="19" t="s">
        <v>201</v>
      </c>
      <c r="O8" s="19" t="s">
        <v>199</v>
      </c>
    </row>
    <row r="9" spans="2:29" ht="15.75" thickBot="1" x14ac:dyDescent="0.3">
      <c r="B9" s="20" t="s">
        <v>113</v>
      </c>
      <c r="C9" s="21" t="s">
        <v>163</v>
      </c>
      <c r="D9" s="22">
        <v>55294.807675999997</v>
      </c>
      <c r="E9" s="22">
        <v>10005.68225</v>
      </c>
      <c r="F9" s="22">
        <v>1844.4525000000001</v>
      </c>
      <c r="G9" s="22">
        <v>96685.325059432216</v>
      </c>
      <c r="H9" s="22">
        <v>9451.0169459999997</v>
      </c>
      <c r="I9" s="22">
        <v>105944.40575000001</v>
      </c>
      <c r="J9" s="22">
        <v>67711.265415999995</v>
      </c>
      <c r="K9" s="22">
        <v>3838.9549949695997</v>
      </c>
      <c r="L9" s="22">
        <v>2163.3794399999997</v>
      </c>
      <c r="M9" s="22">
        <f>SUM(D9:L9)</f>
        <v>352939.29003240174</v>
      </c>
      <c r="N9" s="21">
        <v>3036619</v>
      </c>
      <c r="O9" s="23">
        <f>M9/N9</f>
        <v>0.11622771576954559</v>
      </c>
    </row>
    <row r="10" spans="2:29" ht="15.75" thickBot="1" x14ac:dyDescent="0.3">
      <c r="C10" s="4"/>
      <c r="D10" s="4"/>
      <c r="E10" s="4"/>
      <c r="F10" s="4"/>
      <c r="G10" s="4"/>
      <c r="H10" s="4"/>
      <c r="I10" s="4"/>
      <c r="J10" s="4"/>
      <c r="K10" s="4"/>
      <c r="L10" s="4"/>
      <c r="M10" s="4"/>
      <c r="N10" s="4" t="s">
        <v>173</v>
      </c>
      <c r="O10" s="4"/>
      <c r="AC10" s="7"/>
    </row>
    <row r="11" spans="2:29" ht="15.75" thickBot="1" x14ac:dyDescent="0.3">
      <c r="B11" s="20" t="s">
        <v>114</v>
      </c>
      <c r="C11" s="21" t="s">
        <v>163</v>
      </c>
      <c r="D11" s="24">
        <v>27851.000000000004</v>
      </c>
      <c r="E11" s="24">
        <v>922.02</v>
      </c>
      <c r="F11" s="24">
        <v>1017.78</v>
      </c>
      <c r="G11" s="24">
        <v>80698.37999999999</v>
      </c>
      <c r="H11" s="24">
        <v>4309.3500000000004</v>
      </c>
      <c r="I11" s="24">
        <v>121986</v>
      </c>
      <c r="J11" s="24">
        <v>69081.209999999992</v>
      </c>
      <c r="K11" s="24">
        <v>435.06</v>
      </c>
      <c r="L11" s="24" t="s">
        <v>14</v>
      </c>
      <c r="M11" s="22">
        <f>SUM(D11:L11)</f>
        <v>306300.79999999999</v>
      </c>
      <c r="N11" s="22">
        <v>2607380.2690000003</v>
      </c>
      <c r="O11" s="25">
        <f>M11/N11</f>
        <v>0.11747454087986732</v>
      </c>
      <c r="AC11" s="26"/>
    </row>
    <row r="12" spans="2:29" x14ac:dyDescent="0.25">
      <c r="B12" s="5"/>
      <c r="D12" s="27"/>
      <c r="E12" s="27"/>
      <c r="F12" s="27"/>
      <c r="G12" s="27"/>
      <c r="H12" s="27"/>
      <c r="I12" s="27"/>
      <c r="J12" s="27"/>
      <c r="K12" s="27"/>
      <c r="L12" s="27"/>
      <c r="M12" s="11"/>
      <c r="N12" s="11"/>
      <c r="O12" s="12"/>
      <c r="AC12" s="26"/>
    </row>
    <row r="13" spans="2:29" x14ac:dyDescent="0.25">
      <c r="B13" s="13" t="s">
        <v>24</v>
      </c>
    </row>
    <row r="15" spans="2:29" ht="30" x14ac:dyDescent="0.25">
      <c r="B15" s="19"/>
      <c r="C15" s="19" t="s">
        <v>1</v>
      </c>
      <c r="D15" s="19" t="s">
        <v>2</v>
      </c>
      <c r="E15" s="19" t="s">
        <v>3</v>
      </c>
      <c r="F15" s="19" t="s">
        <v>4</v>
      </c>
      <c r="G15" s="19" t="s">
        <v>5</v>
      </c>
      <c r="H15" s="19" t="s">
        <v>6</v>
      </c>
      <c r="I15" s="19" t="s">
        <v>7</v>
      </c>
      <c r="J15" s="19" t="s">
        <v>8</v>
      </c>
      <c r="K15" s="19" t="s">
        <v>9</v>
      </c>
      <c r="L15" s="19" t="s">
        <v>10</v>
      </c>
      <c r="M15" s="19" t="s">
        <v>200</v>
      </c>
      <c r="N15" s="19" t="s">
        <v>174</v>
      </c>
      <c r="O15" s="19" t="s">
        <v>199</v>
      </c>
    </row>
    <row r="16" spans="2:29" ht="15.75" thickBot="1" x14ac:dyDescent="0.3">
      <c r="B16" s="20" t="s">
        <v>164</v>
      </c>
      <c r="C16" s="21" t="s">
        <v>163</v>
      </c>
      <c r="D16" s="22">
        <v>21775.99</v>
      </c>
      <c r="E16" s="22">
        <v>48594.59</v>
      </c>
      <c r="F16" s="22">
        <v>7736.1</v>
      </c>
      <c r="G16" s="22">
        <v>83395.3</v>
      </c>
      <c r="H16" s="22">
        <v>18169.669999999998</v>
      </c>
      <c r="I16" s="22">
        <v>44357.37</v>
      </c>
      <c r="J16" s="22">
        <v>17647.099999999999</v>
      </c>
      <c r="K16" s="22">
        <v>10512</v>
      </c>
      <c r="L16" s="22">
        <v>11596</v>
      </c>
      <c r="M16" s="22">
        <f>SUM(D16:L16)</f>
        <v>263784.12</v>
      </c>
      <c r="N16" s="22">
        <v>1540543.25</v>
      </c>
      <c r="O16" s="23">
        <f>M16/N16</f>
        <v>0.17122798727007502</v>
      </c>
    </row>
    <row r="18" spans="2:15" x14ac:dyDescent="0.25">
      <c r="B18" s="13" t="s">
        <v>24</v>
      </c>
    </row>
    <row r="20" spans="2:15" x14ac:dyDescent="0.25">
      <c r="B20" s="18"/>
      <c r="C20" s="18"/>
      <c r="D20" s="19" t="s">
        <v>2</v>
      </c>
      <c r="E20" s="19" t="s">
        <v>3</v>
      </c>
      <c r="F20" s="19" t="s">
        <v>4</v>
      </c>
      <c r="G20" s="19" t="s">
        <v>5</v>
      </c>
      <c r="H20" s="19" t="s">
        <v>6</v>
      </c>
      <c r="I20" s="19" t="s">
        <v>7</v>
      </c>
      <c r="J20" s="19" t="s">
        <v>8</v>
      </c>
      <c r="K20" s="19" t="s">
        <v>9</v>
      </c>
      <c r="L20" s="19" t="s">
        <v>10</v>
      </c>
      <c r="M20" s="19" t="s">
        <v>200</v>
      </c>
      <c r="N20" s="19" t="s">
        <v>168</v>
      </c>
      <c r="O20" s="19" t="s">
        <v>199</v>
      </c>
    </row>
    <row r="21" spans="2:15" ht="15.75" thickBot="1" x14ac:dyDescent="0.3">
      <c r="B21" s="20" t="s">
        <v>165</v>
      </c>
      <c r="C21" s="21" t="s">
        <v>163</v>
      </c>
      <c r="D21" s="22">
        <v>859.5</v>
      </c>
      <c r="E21" s="22">
        <v>419.54</v>
      </c>
      <c r="F21" s="22">
        <v>55.050000000000004</v>
      </c>
      <c r="G21" s="22">
        <v>1045.52</v>
      </c>
      <c r="H21" s="22">
        <v>212.79</v>
      </c>
      <c r="I21" s="22">
        <v>632.63</v>
      </c>
      <c r="J21" s="22">
        <v>179.37</v>
      </c>
      <c r="K21" s="22">
        <v>198.39</v>
      </c>
      <c r="L21" s="22">
        <v>129.81</v>
      </c>
      <c r="M21" s="22">
        <f>SUM(D21:L21)</f>
        <v>3732.5999999999995</v>
      </c>
      <c r="N21" s="22">
        <v>6437.39</v>
      </c>
      <c r="O21" s="25">
        <f>M21/N21</f>
        <v>0.57983126701970822</v>
      </c>
    </row>
    <row r="23" spans="2:15" x14ac:dyDescent="0.25">
      <c r="B23" s="18"/>
      <c r="C23" s="18"/>
      <c r="D23" s="19" t="s">
        <v>2</v>
      </c>
      <c r="E23" s="19" t="s">
        <v>3</v>
      </c>
      <c r="F23" s="19" t="s">
        <v>4</v>
      </c>
      <c r="G23" s="19" t="s">
        <v>5</v>
      </c>
      <c r="H23" s="19" t="s">
        <v>6</v>
      </c>
      <c r="I23" s="19" t="s">
        <v>7</v>
      </c>
      <c r="J23" s="19" t="s">
        <v>8</v>
      </c>
      <c r="K23" s="19" t="s">
        <v>9</v>
      </c>
      <c r="L23" s="19" t="s">
        <v>10</v>
      </c>
      <c r="M23" s="19" t="s">
        <v>200</v>
      </c>
      <c r="N23" s="19" t="s">
        <v>169</v>
      </c>
      <c r="O23" s="19" t="s">
        <v>199</v>
      </c>
    </row>
    <row r="24" spans="2:15" ht="15.75" thickBot="1" x14ac:dyDescent="0.3">
      <c r="B24" s="20" t="s">
        <v>166</v>
      </c>
      <c r="C24" s="21" t="s">
        <v>163</v>
      </c>
      <c r="D24" s="22">
        <v>245.38</v>
      </c>
      <c r="E24" s="22">
        <v>582.79999999999995</v>
      </c>
      <c r="F24" s="22">
        <v>42.2</v>
      </c>
      <c r="G24" s="22">
        <v>1098.01</v>
      </c>
      <c r="H24" s="22">
        <v>174.99</v>
      </c>
      <c r="I24" s="22">
        <v>1067</v>
      </c>
      <c r="J24" s="22">
        <v>220.99</v>
      </c>
      <c r="K24" s="22">
        <v>375.53</v>
      </c>
      <c r="L24" s="22">
        <v>22.64</v>
      </c>
      <c r="M24" s="22">
        <f>SUM(D24:L24)</f>
        <v>3829.5399999999995</v>
      </c>
      <c r="N24" s="22">
        <v>9691.4</v>
      </c>
      <c r="O24" s="25">
        <f>M24/N24</f>
        <v>0.39514827579090739</v>
      </c>
    </row>
    <row r="26" spans="2:15" x14ac:dyDescent="0.25">
      <c r="B26" s="13" t="s">
        <v>24</v>
      </c>
    </row>
    <row r="28" spans="2:15" ht="15.75" thickBot="1" x14ac:dyDescent="0.3">
      <c r="B28" s="21"/>
      <c r="C28" s="21"/>
      <c r="D28" s="7" t="s">
        <v>2</v>
      </c>
      <c r="E28" s="7" t="s">
        <v>3</v>
      </c>
      <c r="F28" s="7" t="s">
        <v>4</v>
      </c>
      <c r="G28" s="7" t="s">
        <v>5</v>
      </c>
      <c r="H28" s="7" t="s">
        <v>6</v>
      </c>
      <c r="I28" s="7" t="s">
        <v>7</v>
      </c>
      <c r="J28" s="7" t="s">
        <v>8</v>
      </c>
      <c r="K28" s="7" t="s">
        <v>9</v>
      </c>
      <c r="L28" s="7" t="s">
        <v>10</v>
      </c>
      <c r="M28" s="7" t="s">
        <v>200</v>
      </c>
      <c r="N28" s="7" t="s">
        <v>170</v>
      </c>
      <c r="O28" s="7" t="s">
        <v>199</v>
      </c>
    </row>
    <row r="29" spans="2:15" x14ac:dyDescent="0.25">
      <c r="B29" s="5" t="s">
        <v>105</v>
      </c>
      <c r="C29" s="3" t="s">
        <v>56</v>
      </c>
      <c r="D29" s="3">
        <v>220273</v>
      </c>
      <c r="E29" s="3">
        <v>20610</v>
      </c>
      <c r="F29" s="3">
        <v>10227</v>
      </c>
      <c r="G29" s="3">
        <v>36234</v>
      </c>
      <c r="H29" s="3">
        <v>7513</v>
      </c>
      <c r="I29" s="3">
        <v>31354</v>
      </c>
      <c r="J29" s="3">
        <v>8751</v>
      </c>
      <c r="K29" s="3">
        <v>5698</v>
      </c>
      <c r="L29" s="3">
        <v>4995</v>
      </c>
      <c r="M29" s="3">
        <f>SUM(D29:L29)</f>
        <v>345655</v>
      </c>
      <c r="N29" s="3">
        <v>783728</v>
      </c>
      <c r="O29" s="28">
        <f>M29/N29</f>
        <v>0.44103949329359166</v>
      </c>
    </row>
    <row r="30" spans="2:15" ht="30.75" thickBot="1" x14ac:dyDescent="0.3">
      <c r="B30" s="29" t="s">
        <v>148</v>
      </c>
      <c r="C30" s="8" t="s">
        <v>56</v>
      </c>
      <c r="D30" s="8">
        <v>138096</v>
      </c>
      <c r="E30" s="8">
        <v>17226</v>
      </c>
      <c r="F30" s="8">
        <v>21806</v>
      </c>
      <c r="G30" s="8">
        <v>76954</v>
      </c>
      <c r="H30" s="8">
        <v>1832</v>
      </c>
      <c r="I30" s="8">
        <v>128517</v>
      </c>
      <c r="J30" s="8">
        <v>27643</v>
      </c>
      <c r="K30" s="8">
        <v>1839</v>
      </c>
      <c r="L30" s="8">
        <v>1091</v>
      </c>
      <c r="M30" s="8">
        <f>SUM(D30:L30)</f>
        <v>415004</v>
      </c>
      <c r="N30" s="8">
        <v>758611</v>
      </c>
      <c r="O30" s="10">
        <f>M30/N30</f>
        <v>0.54705771469171949</v>
      </c>
    </row>
    <row r="32" spans="2:15" x14ac:dyDescent="0.25">
      <c r="B32" s="13" t="s">
        <v>24</v>
      </c>
    </row>
    <row r="34" spans="2:15" x14ac:dyDescent="0.25">
      <c r="B34" s="18"/>
      <c r="C34" s="18"/>
      <c r="D34" s="19" t="s">
        <v>2</v>
      </c>
      <c r="E34" s="19" t="s">
        <v>3</v>
      </c>
      <c r="F34" s="19" t="s">
        <v>4</v>
      </c>
      <c r="G34" s="19" t="s">
        <v>5</v>
      </c>
      <c r="H34" s="19" t="s">
        <v>6</v>
      </c>
      <c r="I34" s="19" t="s">
        <v>7</v>
      </c>
      <c r="J34" s="19" t="s">
        <v>8</v>
      </c>
      <c r="K34" s="19" t="s">
        <v>9</v>
      </c>
      <c r="L34" s="19" t="s">
        <v>10</v>
      </c>
      <c r="M34" s="19" t="s">
        <v>200</v>
      </c>
      <c r="N34" s="19" t="s">
        <v>171</v>
      </c>
      <c r="O34" s="18"/>
    </row>
    <row r="35" spans="2:15" ht="15.75" thickBot="1" x14ac:dyDescent="0.3">
      <c r="B35" s="20" t="s">
        <v>167</v>
      </c>
      <c r="C35" s="21" t="s">
        <v>163</v>
      </c>
      <c r="D35" s="22" t="s">
        <v>14</v>
      </c>
      <c r="E35" s="22">
        <v>955.46</v>
      </c>
      <c r="F35" s="22" t="s">
        <v>14</v>
      </c>
      <c r="G35" s="22">
        <v>57162.879999999997</v>
      </c>
      <c r="H35" s="22">
        <f>'[1]Foreign exchange earning'!$C$75/100</f>
        <v>460.25</v>
      </c>
      <c r="I35" s="22">
        <f>'[1]Foreign exchange earning'!$C$83/100</f>
        <v>35173.33</v>
      </c>
      <c r="J35" s="22">
        <f>'[1]Foreign exchange earning'!$C$91/100</f>
        <v>13028.91</v>
      </c>
      <c r="K35" s="22">
        <f>'[1]Foreign exchange earning'!$C$98/100</f>
        <v>15114.94</v>
      </c>
      <c r="L35" s="24" t="s">
        <v>14</v>
      </c>
      <c r="M35" s="22">
        <f>SUM(D35:L35)</f>
        <v>121895.77</v>
      </c>
      <c r="N35" s="22">
        <v>3699505.8952000001</v>
      </c>
      <c r="O35" s="25">
        <f>M35/N35</f>
        <v>3.2949202799799876E-2</v>
      </c>
    </row>
    <row r="36" spans="2:15" x14ac:dyDescent="0.25">
      <c r="D36" s="19"/>
      <c r="E36" s="19"/>
      <c r="F36" s="19"/>
      <c r="G36" s="19"/>
      <c r="H36" s="19"/>
      <c r="I36" s="19"/>
      <c r="J36" s="19"/>
      <c r="K36" s="19"/>
      <c r="L36" s="19"/>
      <c r="M36" s="19"/>
      <c r="N36" s="27" t="s">
        <v>172</v>
      </c>
      <c r="O36" s="5"/>
    </row>
    <row r="37" spans="2:15" ht="15.75" thickBot="1" x14ac:dyDescent="0.3">
      <c r="B37" s="20" t="s">
        <v>107</v>
      </c>
      <c r="C37" s="21" t="s">
        <v>163</v>
      </c>
      <c r="D37" s="21" t="s">
        <v>14</v>
      </c>
      <c r="E37" s="21">
        <v>2552</v>
      </c>
      <c r="F37" s="21" t="s">
        <v>14</v>
      </c>
      <c r="G37" s="21">
        <v>241540</v>
      </c>
      <c r="H37" s="21">
        <v>1837</v>
      </c>
      <c r="I37" s="21">
        <v>435433</v>
      </c>
      <c r="J37" s="21">
        <v>153928</v>
      </c>
      <c r="K37" s="21">
        <v>54733</v>
      </c>
      <c r="L37" s="24" t="s">
        <v>14</v>
      </c>
      <c r="M37" s="21">
        <f>SUM(D37:L37)</f>
        <v>890023</v>
      </c>
      <c r="N37" s="22">
        <v>6091473.0143999998</v>
      </c>
      <c r="O37" s="25">
        <f>M37/N37</f>
        <v>0.1461096516221973</v>
      </c>
    </row>
    <row r="39" spans="2:15" x14ac:dyDescent="0.25">
      <c r="B39" s="13" t="s">
        <v>24</v>
      </c>
    </row>
    <row r="42" spans="2:15" x14ac:dyDescent="0.25">
      <c r="N42" s="13"/>
    </row>
    <row r="43" spans="2:15" x14ac:dyDescent="0.25">
      <c r="N43" s="13"/>
    </row>
  </sheetData>
  <hyperlinks>
    <hyperlink ref="B39" location="Source!A39" display="Source" xr:uid="{D0ED616A-2719-4083-A604-EFD27AC10538}"/>
    <hyperlink ref="B32" location="Source!A32" display="Source" xr:uid="{1A4B44CF-0B98-484A-94BE-31CEBA094A3D}"/>
    <hyperlink ref="B26" location="Source!A32" display="Source" xr:uid="{971BC054-9433-4886-ABA0-B21803F1A0AF}"/>
    <hyperlink ref="B18" location="Source!A28" display="Source" xr:uid="{BD5654C0-7E49-4682-8F5B-5EDE5C22C000}"/>
    <hyperlink ref="B13" location="Source!A24" display="Source" xr:uid="{7355FE8A-3130-4C66-9867-5FC183ADD028}"/>
    <hyperlink ref="B6" location="Source!A20" display="Source" xr:uid="{D298AFE7-37C8-4844-9BE4-586067DC3A7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29363-324F-41FC-8409-2A8FD918892E}">
  <dimension ref="B2:J31"/>
  <sheetViews>
    <sheetView showGridLines="0" workbookViewId="0"/>
  </sheetViews>
  <sheetFormatPr defaultColWidth="8.7109375" defaultRowHeight="15" x14ac:dyDescent="0.25"/>
  <cols>
    <col min="1" max="1" width="3.5703125" style="3" customWidth="1"/>
    <col min="2" max="2" width="8.85546875" style="3" customWidth="1"/>
    <col min="3" max="3" width="32" style="3" customWidth="1"/>
    <col min="4" max="4" width="19.7109375" style="3" customWidth="1"/>
    <col min="5" max="5" width="20.140625" style="3" customWidth="1"/>
    <col min="6" max="6" width="16.42578125" style="3" customWidth="1"/>
    <col min="7" max="7" width="15.7109375" style="3" customWidth="1"/>
    <col min="8" max="8" width="16.42578125" style="3" customWidth="1"/>
    <col min="9" max="9" width="16.28515625" style="3" customWidth="1"/>
    <col min="10" max="10" width="63.7109375" style="3" customWidth="1"/>
    <col min="11" max="16384" width="8.7109375" style="3"/>
  </cols>
  <sheetData>
    <row r="2" spans="2:10" x14ac:dyDescent="0.25">
      <c r="B2" s="75" t="s">
        <v>57</v>
      </c>
      <c r="C2" s="75"/>
      <c r="D2" s="75"/>
      <c r="E2" s="75"/>
      <c r="F2" s="75"/>
      <c r="G2" s="75"/>
      <c r="H2" s="75"/>
      <c r="I2" s="75"/>
      <c r="J2" s="75"/>
    </row>
    <row r="3" spans="2:10" ht="15" customHeight="1" x14ac:dyDescent="0.25">
      <c r="B3" s="76" t="s">
        <v>120</v>
      </c>
      <c r="C3" s="76"/>
      <c r="D3" s="76"/>
      <c r="E3" s="76"/>
      <c r="F3" s="76"/>
      <c r="G3" s="76"/>
      <c r="H3" s="76"/>
      <c r="I3" s="76"/>
      <c r="J3" s="76"/>
    </row>
    <row r="4" spans="2:10" ht="21.75" customHeight="1" thickBot="1" x14ac:dyDescent="0.3">
      <c r="B4" s="32" t="s">
        <v>58</v>
      </c>
      <c r="C4" s="32" t="s">
        <v>59</v>
      </c>
      <c r="D4" s="32" t="s">
        <v>60</v>
      </c>
      <c r="E4" s="32" t="s">
        <v>61</v>
      </c>
      <c r="F4" s="32" t="s">
        <v>62</v>
      </c>
      <c r="G4" s="32" t="s">
        <v>63</v>
      </c>
      <c r="H4" s="32" t="s">
        <v>64</v>
      </c>
      <c r="I4" s="32" t="s">
        <v>65</v>
      </c>
      <c r="J4" s="32" t="s">
        <v>119</v>
      </c>
    </row>
    <row r="5" spans="2:10" ht="15.75" thickBot="1" x14ac:dyDescent="0.3">
      <c r="B5" s="39">
        <v>1</v>
      </c>
      <c r="C5" s="30" t="s">
        <v>2</v>
      </c>
      <c r="D5" s="40">
        <v>26.68</v>
      </c>
      <c r="E5" s="41">
        <v>773.49771983129608</v>
      </c>
      <c r="F5" s="40">
        <f>D5+E5</f>
        <v>800.17771983129603</v>
      </c>
      <c r="G5" s="42">
        <f>D5/$J$31</f>
        <v>6.1038663921299469E-3</v>
      </c>
      <c r="H5" s="42">
        <f>E5/$J$31</f>
        <v>0.17696127198153652</v>
      </c>
      <c r="I5" s="42">
        <f>F5/$J$31</f>
        <v>0.18306513837366645</v>
      </c>
      <c r="J5" s="31" t="s">
        <v>81</v>
      </c>
    </row>
    <row r="6" spans="2:10" ht="6.6" customHeight="1" x14ac:dyDescent="0.25">
      <c r="B6" s="43"/>
      <c r="C6" s="43"/>
      <c r="D6" s="43"/>
      <c r="E6" s="43"/>
      <c r="F6" s="43"/>
      <c r="G6" s="43"/>
      <c r="H6" s="43"/>
      <c r="I6" s="43"/>
      <c r="J6" s="43"/>
    </row>
    <row r="7" spans="2:10" ht="15.75" thickBot="1" x14ac:dyDescent="0.3">
      <c r="B7" s="44">
        <v>2</v>
      </c>
      <c r="C7" s="32" t="s">
        <v>66</v>
      </c>
      <c r="D7" s="45">
        <f>SUM(D8:D9)</f>
        <v>23.65</v>
      </c>
      <c r="E7" s="45">
        <f>SUM(E8:E9)</f>
        <v>353.88</v>
      </c>
      <c r="F7" s="45">
        <f>D7+E7</f>
        <v>377.53</v>
      </c>
      <c r="G7" s="46">
        <f t="shared" ref="G7:I9" si="0">D7/$J$31</f>
        <v>5.4106611759322807E-3</v>
      </c>
      <c r="H7" s="46">
        <f t="shared" si="0"/>
        <v>8.0960878517501708E-2</v>
      </c>
      <c r="I7" s="46">
        <f t="shared" si="0"/>
        <v>8.6371539693433988E-2</v>
      </c>
      <c r="J7" s="33" t="s">
        <v>67</v>
      </c>
    </row>
    <row r="8" spans="2:10" x14ac:dyDescent="0.25">
      <c r="B8" s="47" t="s">
        <v>68</v>
      </c>
      <c r="C8" s="34" t="s">
        <v>183</v>
      </c>
      <c r="D8" s="48">
        <v>21.24</v>
      </c>
      <c r="E8" s="48">
        <v>353.88</v>
      </c>
      <c r="F8" s="48">
        <f>D8+E8</f>
        <v>375.12</v>
      </c>
      <c r="G8" s="49">
        <f t="shared" si="0"/>
        <v>4.8592999313658196E-3</v>
      </c>
      <c r="H8" s="49">
        <f t="shared" si="0"/>
        <v>8.0960878517501708E-2</v>
      </c>
      <c r="I8" s="49">
        <f t="shared" si="0"/>
        <v>8.5820178448867537E-2</v>
      </c>
      <c r="J8" s="35" t="s">
        <v>82</v>
      </c>
    </row>
    <row r="9" spans="2:10" ht="15.75" thickBot="1" x14ac:dyDescent="0.3">
      <c r="B9" s="50" t="s">
        <v>68</v>
      </c>
      <c r="C9" s="36" t="s">
        <v>69</v>
      </c>
      <c r="D9" s="51">
        <v>2.41</v>
      </c>
      <c r="E9" s="51">
        <v>0</v>
      </c>
      <c r="F9" s="51">
        <f>D9+E9</f>
        <v>2.41</v>
      </c>
      <c r="G9" s="52">
        <f t="shared" si="0"/>
        <v>5.5136124456646083E-4</v>
      </c>
      <c r="H9" s="52">
        <f t="shared" si="0"/>
        <v>0</v>
      </c>
      <c r="I9" s="52">
        <f t="shared" si="0"/>
        <v>5.5136124456646083E-4</v>
      </c>
      <c r="J9" s="37" t="s">
        <v>70</v>
      </c>
    </row>
    <row r="10" spans="2:10" ht="9" customHeight="1" x14ac:dyDescent="0.25">
      <c r="B10" s="53"/>
      <c r="C10" s="53"/>
      <c r="D10" s="53"/>
      <c r="E10" s="53"/>
      <c r="F10" s="53"/>
      <c r="G10" s="53"/>
      <c r="H10" s="53"/>
      <c r="I10" s="53"/>
      <c r="J10" s="53"/>
    </row>
    <row r="11" spans="2:10" ht="30.75" thickBot="1" x14ac:dyDescent="0.3">
      <c r="B11" s="44">
        <v>3</v>
      </c>
      <c r="C11" s="32" t="s">
        <v>3</v>
      </c>
      <c r="D11" s="45">
        <v>371.17</v>
      </c>
      <c r="E11" s="45">
        <v>0</v>
      </c>
      <c r="F11" s="45">
        <f>D11+E11</f>
        <v>371.17</v>
      </c>
      <c r="G11" s="46">
        <f>D11/$J$31</f>
        <v>8.4916495081217111E-2</v>
      </c>
      <c r="H11" s="46">
        <f>E11/$J$31</f>
        <v>0</v>
      </c>
      <c r="I11" s="46">
        <f>F11/$J$31</f>
        <v>8.4916495081217111E-2</v>
      </c>
      <c r="J11" s="33" t="s">
        <v>109</v>
      </c>
    </row>
    <row r="12" spans="2:10" ht="8.4499999999999993" customHeight="1" x14ac:dyDescent="0.25">
      <c r="B12" s="43"/>
      <c r="C12" s="43"/>
      <c r="D12" s="43"/>
      <c r="E12" s="43"/>
      <c r="F12" s="43"/>
      <c r="G12" s="43"/>
      <c r="H12" s="43"/>
      <c r="I12" s="43"/>
      <c r="J12" s="43"/>
    </row>
    <row r="13" spans="2:10" ht="15.75" thickBot="1" x14ac:dyDescent="0.3">
      <c r="B13" s="44">
        <v>4</v>
      </c>
      <c r="C13" s="32" t="s">
        <v>8</v>
      </c>
      <c r="D13" s="45">
        <v>9.9359595200000008</v>
      </c>
      <c r="E13" s="45">
        <v>158.80000000000001</v>
      </c>
      <c r="F13" s="45">
        <f>D13+E13</f>
        <v>168.73595952000002</v>
      </c>
      <c r="G13" s="46">
        <f>D13/$J$31</f>
        <v>2.2731547746511096E-3</v>
      </c>
      <c r="H13" s="46">
        <f>E13/$J$31</f>
        <v>3.6330359185541068E-2</v>
      </c>
      <c r="I13" s="46">
        <f>F13/$J$31</f>
        <v>3.8603513960192182E-2</v>
      </c>
      <c r="J13" s="33" t="s">
        <v>82</v>
      </c>
    </row>
    <row r="14" spans="2:10" ht="9" customHeight="1" x14ac:dyDescent="0.25">
      <c r="B14" s="43"/>
      <c r="C14" s="43"/>
      <c r="D14" s="43"/>
      <c r="E14" s="43"/>
      <c r="F14" s="43"/>
      <c r="G14" s="43"/>
      <c r="H14" s="43"/>
      <c r="I14" s="43"/>
      <c r="J14" s="43"/>
    </row>
    <row r="15" spans="2:10" ht="15.75" thickBot="1" x14ac:dyDescent="0.3">
      <c r="B15" s="44">
        <v>5</v>
      </c>
      <c r="C15" s="32" t="s">
        <v>71</v>
      </c>
      <c r="D15" s="45">
        <f>SUM(D16:D19)</f>
        <v>21.53</v>
      </c>
      <c r="E15" s="45">
        <f>SUM(E16:E19)</f>
        <v>143.91999999999999</v>
      </c>
      <c r="F15" s="45">
        <f>D15+E15</f>
        <v>165.45</v>
      </c>
      <c r="G15" s="46">
        <f t="shared" ref="G15:I19" si="1">D15/$J$31</f>
        <v>4.9256463051933199E-3</v>
      </c>
      <c r="H15" s="46">
        <f t="shared" si="1"/>
        <v>3.292610386639213E-2</v>
      </c>
      <c r="I15" s="46">
        <f t="shared" si="1"/>
        <v>3.7851750171585444E-2</v>
      </c>
      <c r="J15" s="33" t="s">
        <v>83</v>
      </c>
    </row>
    <row r="16" spans="2:10" x14ac:dyDescent="0.25">
      <c r="B16" s="47" t="s">
        <v>68</v>
      </c>
      <c r="C16" s="34" t="s">
        <v>184</v>
      </c>
      <c r="D16" s="48">
        <v>9</v>
      </c>
      <c r="E16" s="48">
        <v>0</v>
      </c>
      <c r="F16" s="48">
        <f>D16+E16</f>
        <v>9</v>
      </c>
      <c r="G16" s="49">
        <f t="shared" si="1"/>
        <v>2.0590253946465341E-3</v>
      </c>
      <c r="H16" s="49">
        <f t="shared" si="1"/>
        <v>0</v>
      </c>
      <c r="I16" s="49">
        <f t="shared" si="1"/>
        <v>2.0590253946465341E-3</v>
      </c>
      <c r="J16" s="35" t="s">
        <v>84</v>
      </c>
    </row>
    <row r="17" spans="2:10" x14ac:dyDescent="0.25">
      <c r="B17" s="47" t="s">
        <v>68</v>
      </c>
      <c r="C17" s="34" t="s">
        <v>72</v>
      </c>
      <c r="D17" s="48">
        <v>5.51</v>
      </c>
      <c r="E17" s="48">
        <v>143.91999999999999</v>
      </c>
      <c r="F17" s="48">
        <f>D17+E17</f>
        <v>149.42999999999998</v>
      </c>
      <c r="G17" s="49">
        <f t="shared" si="1"/>
        <v>1.2605811027224891E-3</v>
      </c>
      <c r="H17" s="49">
        <f t="shared" si="1"/>
        <v>3.292610386639213E-2</v>
      </c>
      <c r="I17" s="49">
        <f t="shared" si="1"/>
        <v>3.4186684969114617E-2</v>
      </c>
      <c r="J17" s="35" t="s">
        <v>82</v>
      </c>
    </row>
    <row r="18" spans="2:10" x14ac:dyDescent="0.25">
      <c r="B18" s="47" t="s">
        <v>68</v>
      </c>
      <c r="C18" s="34" t="s">
        <v>73</v>
      </c>
      <c r="D18" s="48">
        <v>5.67</v>
      </c>
      <c r="E18" s="48">
        <v>0</v>
      </c>
      <c r="F18" s="48">
        <f>D18+E18</f>
        <v>5.67</v>
      </c>
      <c r="G18" s="49">
        <f t="shared" si="1"/>
        <v>1.2971859986273164E-3</v>
      </c>
      <c r="H18" s="49">
        <f t="shared" si="1"/>
        <v>0</v>
      </c>
      <c r="I18" s="49">
        <f t="shared" si="1"/>
        <v>1.2971859986273164E-3</v>
      </c>
      <c r="J18" s="35" t="s">
        <v>85</v>
      </c>
    </row>
    <row r="19" spans="2:10" ht="15.75" thickBot="1" x14ac:dyDescent="0.3">
      <c r="B19" s="50" t="s">
        <v>68</v>
      </c>
      <c r="C19" s="36" t="s">
        <v>74</v>
      </c>
      <c r="D19" s="51">
        <v>1.35</v>
      </c>
      <c r="E19" s="51">
        <v>0</v>
      </c>
      <c r="F19" s="51">
        <f>D19+E19</f>
        <v>1.35</v>
      </c>
      <c r="G19" s="52">
        <f t="shared" si="1"/>
        <v>3.0885380919698014E-4</v>
      </c>
      <c r="H19" s="52">
        <f t="shared" si="1"/>
        <v>0</v>
      </c>
      <c r="I19" s="52">
        <f t="shared" si="1"/>
        <v>3.0885380919698014E-4</v>
      </c>
      <c r="J19" s="37" t="s">
        <v>108</v>
      </c>
    </row>
    <row r="20" spans="2:10" ht="7.9" customHeight="1" x14ac:dyDescent="0.25">
      <c r="B20" s="53"/>
      <c r="C20" s="53"/>
      <c r="D20" s="53"/>
      <c r="E20" s="53"/>
      <c r="F20" s="53"/>
      <c r="G20" s="53"/>
      <c r="H20" s="53"/>
      <c r="I20" s="53"/>
      <c r="J20" s="53"/>
    </row>
    <row r="21" spans="2:10" ht="30.75" thickBot="1" x14ac:dyDescent="0.3">
      <c r="B21" s="44">
        <v>6</v>
      </c>
      <c r="C21" s="32" t="s">
        <v>9</v>
      </c>
      <c r="D21" s="45">
        <v>3.43</v>
      </c>
      <c r="E21" s="54">
        <v>0.85</v>
      </c>
      <c r="F21" s="45">
        <f>D21+E21</f>
        <v>4.28</v>
      </c>
      <c r="G21" s="46">
        <f>D21/$J$31</f>
        <v>7.8471745595973469E-4</v>
      </c>
      <c r="H21" s="46">
        <f>E21/$J$31</f>
        <v>1.9446350949439486E-4</v>
      </c>
      <c r="I21" s="46">
        <f>F21/$J$31</f>
        <v>9.7918096545412947E-4</v>
      </c>
      <c r="J21" s="33" t="s">
        <v>86</v>
      </c>
    </row>
    <row r="22" spans="2:10" ht="7.9" customHeight="1" x14ac:dyDescent="0.25">
      <c r="B22" s="53"/>
      <c r="C22" s="53"/>
      <c r="D22" s="53"/>
      <c r="E22" s="53"/>
      <c r="F22" s="53"/>
      <c r="G22" s="53"/>
      <c r="H22" s="53"/>
      <c r="I22" s="53"/>
      <c r="J22" s="53"/>
    </row>
    <row r="23" spans="2:10" ht="15.75" thickBot="1" x14ac:dyDescent="0.3">
      <c r="B23" s="44">
        <v>7</v>
      </c>
      <c r="C23" s="32" t="s">
        <v>4</v>
      </c>
      <c r="D23" s="45">
        <v>30.07</v>
      </c>
      <c r="E23" s="54">
        <v>1.9624512905681095</v>
      </c>
      <c r="F23" s="45">
        <f>D23+E23</f>
        <v>32.032451290568112</v>
      </c>
      <c r="G23" s="46">
        <f>D23/$J$31</f>
        <v>6.8794326241134749E-3</v>
      </c>
      <c r="H23" s="46">
        <f>E23/$J$31</f>
        <v>4.4897078255962239E-4</v>
      </c>
      <c r="I23" s="46">
        <f>F23/$J$31</f>
        <v>7.3284034066730978E-3</v>
      </c>
      <c r="J23" s="33" t="s">
        <v>75</v>
      </c>
    </row>
    <row r="24" spans="2:10" ht="9.6" customHeight="1" x14ac:dyDescent="0.25">
      <c r="B24" s="43"/>
      <c r="C24" s="43"/>
      <c r="D24" s="43"/>
      <c r="E24" s="43"/>
      <c r="F24" s="43"/>
      <c r="G24" s="43"/>
      <c r="H24" s="43"/>
      <c r="I24" s="43"/>
      <c r="J24" s="43"/>
    </row>
    <row r="25" spans="2:10" ht="15.75" thickBot="1" x14ac:dyDescent="0.3">
      <c r="B25" s="44">
        <v>8</v>
      </c>
      <c r="C25" s="32" t="s">
        <v>76</v>
      </c>
      <c r="D25" s="45">
        <f>SUM(D26:D27)</f>
        <v>2.0369479999999998</v>
      </c>
      <c r="E25" s="45">
        <f>SUM(E26:E27)</f>
        <v>0</v>
      </c>
      <c r="F25" s="45">
        <f>D25+E25</f>
        <v>2.0369479999999998</v>
      </c>
      <c r="G25" s="46">
        <f t="shared" ref="G25:I28" si="2">D25/$J$31</f>
        <v>4.6601418439716307E-4</v>
      </c>
      <c r="H25" s="46">
        <f t="shared" si="2"/>
        <v>0</v>
      </c>
      <c r="I25" s="46">
        <f t="shared" si="2"/>
        <v>4.6601418439716307E-4</v>
      </c>
      <c r="J25" s="33" t="s">
        <v>77</v>
      </c>
    </row>
    <row r="26" spans="2:10" x14ac:dyDescent="0.25">
      <c r="B26" s="47" t="s">
        <v>68</v>
      </c>
      <c r="C26" s="34" t="s">
        <v>185</v>
      </c>
      <c r="D26" s="48">
        <v>1.2459279999999999</v>
      </c>
      <c r="E26" s="48">
        <v>0</v>
      </c>
      <c r="F26" s="48">
        <f>D26+E26</f>
        <v>1.2459279999999999</v>
      </c>
      <c r="G26" s="55">
        <f t="shared" si="2"/>
        <v>2.8504415465568521E-4</v>
      </c>
      <c r="H26" s="55">
        <f t="shared" si="2"/>
        <v>0</v>
      </c>
      <c r="I26" s="55">
        <f t="shared" si="2"/>
        <v>2.8504415465568521E-4</v>
      </c>
      <c r="J26" s="35" t="s">
        <v>87</v>
      </c>
    </row>
    <row r="27" spans="2:10" ht="15.75" thickBot="1" x14ac:dyDescent="0.3">
      <c r="B27" s="50" t="s">
        <v>68</v>
      </c>
      <c r="C27" s="36" t="s">
        <v>78</v>
      </c>
      <c r="D27" s="51">
        <v>0.79101999999999995</v>
      </c>
      <c r="E27" s="51">
        <v>0</v>
      </c>
      <c r="F27" s="51">
        <f>D27+E27</f>
        <v>0.79101999999999995</v>
      </c>
      <c r="G27" s="56">
        <f t="shared" si="2"/>
        <v>1.8097002974147791E-4</v>
      </c>
      <c r="H27" s="56">
        <f t="shared" si="2"/>
        <v>0</v>
      </c>
      <c r="I27" s="56">
        <f t="shared" si="2"/>
        <v>1.8097002974147791E-4</v>
      </c>
      <c r="J27" s="37" t="s">
        <v>79</v>
      </c>
    </row>
    <row r="28" spans="2:10" ht="24" customHeight="1" thickBot="1" x14ac:dyDescent="0.3">
      <c r="B28" s="57"/>
      <c r="C28" s="38" t="s">
        <v>202</v>
      </c>
      <c r="D28" s="58">
        <f>D5+D7+D11+D13+D15+D21+D23+D25</f>
        <v>488.50290751999995</v>
      </c>
      <c r="E28" s="58">
        <f>E5+E7+E11+E13+E15+E21+E23+E25</f>
        <v>1432.9101711218641</v>
      </c>
      <c r="F28" s="58">
        <f>D28+E28</f>
        <v>1921.4130786418641</v>
      </c>
      <c r="G28" s="42">
        <f t="shared" si="2"/>
        <v>0.11175998799359413</v>
      </c>
      <c r="H28" s="42">
        <f t="shared" si="2"/>
        <v>0.32782204784302543</v>
      </c>
      <c r="I28" s="59">
        <f t="shared" si="2"/>
        <v>0.43958203583661959</v>
      </c>
      <c r="J28" s="57"/>
    </row>
    <row r="30" spans="2:10" x14ac:dyDescent="0.25">
      <c r="J30" s="60" t="s">
        <v>203</v>
      </c>
    </row>
    <row r="31" spans="2:10" x14ac:dyDescent="0.25">
      <c r="B31" s="13" t="s">
        <v>24</v>
      </c>
      <c r="J31" s="61">
        <v>4371</v>
      </c>
    </row>
  </sheetData>
  <mergeCells count="2">
    <mergeCell ref="B2:J2"/>
    <mergeCell ref="B3:J3"/>
  </mergeCells>
  <hyperlinks>
    <hyperlink ref="B31" location="Source!A45" display="Source" xr:uid="{60A0C808-DD8F-4CB8-93E0-DA53F366156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D9614-54FB-46EE-A5EB-BD47FD234908}">
  <dimension ref="B3:N15"/>
  <sheetViews>
    <sheetView showGridLines="0" workbookViewId="0"/>
  </sheetViews>
  <sheetFormatPr defaultRowHeight="15" x14ac:dyDescent="0.25"/>
  <cols>
    <col min="1" max="1" width="3.28515625" style="3" customWidth="1"/>
    <col min="2" max="16384" width="9.140625" style="3"/>
  </cols>
  <sheetData>
    <row r="3" spans="2:14" x14ac:dyDescent="0.25">
      <c r="B3" s="62"/>
      <c r="C3" s="77" t="s">
        <v>149</v>
      </c>
      <c r="D3" s="78"/>
      <c r="E3" s="78"/>
      <c r="F3" s="78"/>
      <c r="G3" s="78"/>
      <c r="H3" s="79"/>
      <c r="I3" s="77" t="s">
        <v>150</v>
      </c>
      <c r="J3" s="78"/>
      <c r="K3" s="78"/>
      <c r="L3" s="78"/>
      <c r="M3" s="78"/>
      <c r="N3" s="79"/>
    </row>
    <row r="4" spans="2:14" x14ac:dyDescent="0.25">
      <c r="B4" s="62" t="s">
        <v>80</v>
      </c>
      <c r="C4" s="63">
        <v>2028</v>
      </c>
      <c r="D4" s="63">
        <v>2035</v>
      </c>
      <c r="E4" s="63">
        <v>2038</v>
      </c>
      <c r="F4" s="63">
        <v>2040</v>
      </c>
      <c r="G4" s="63">
        <v>2046</v>
      </c>
      <c r="H4" s="63">
        <v>2070</v>
      </c>
      <c r="I4" s="63">
        <v>2027</v>
      </c>
      <c r="J4" s="63">
        <v>2030</v>
      </c>
      <c r="K4" s="63">
        <v>2032</v>
      </c>
      <c r="L4" s="63">
        <v>2035</v>
      </c>
      <c r="M4" s="63">
        <v>2040</v>
      </c>
      <c r="N4" s="63">
        <v>2047</v>
      </c>
    </row>
    <row r="5" spans="2:14" x14ac:dyDescent="0.25">
      <c r="B5" s="62" t="s">
        <v>2</v>
      </c>
      <c r="C5" s="63" t="s">
        <v>151</v>
      </c>
      <c r="D5" s="63"/>
      <c r="E5" s="63"/>
      <c r="F5" s="63"/>
      <c r="G5" s="63"/>
      <c r="H5" s="63"/>
      <c r="I5" s="63">
        <v>3</v>
      </c>
      <c r="J5" s="63">
        <v>9.5</v>
      </c>
      <c r="K5" s="63"/>
      <c r="L5" s="63"/>
      <c r="M5" s="63"/>
      <c r="N5" s="63"/>
    </row>
    <row r="6" spans="2:14" x14ac:dyDescent="0.25">
      <c r="B6" s="62" t="s">
        <v>5</v>
      </c>
      <c r="C6" s="63"/>
      <c r="D6" s="63"/>
      <c r="E6" s="63" t="s">
        <v>151</v>
      </c>
      <c r="F6" s="63"/>
      <c r="G6" s="63"/>
      <c r="H6" s="63"/>
      <c r="I6" s="63"/>
      <c r="J6" s="63">
        <v>10</v>
      </c>
      <c r="K6" s="63"/>
      <c r="L6" s="63"/>
      <c r="M6" s="63"/>
      <c r="N6" s="63"/>
    </row>
    <row r="7" spans="2:14" x14ac:dyDescent="0.25">
      <c r="B7" s="62" t="s">
        <v>88</v>
      </c>
      <c r="C7" s="63"/>
      <c r="D7" s="63"/>
      <c r="E7" s="63"/>
      <c r="F7" s="63" t="s">
        <v>151</v>
      </c>
      <c r="G7" s="63"/>
      <c r="H7" s="63"/>
      <c r="I7" s="63"/>
      <c r="J7" s="63"/>
      <c r="K7" s="63"/>
      <c r="L7" s="63"/>
      <c r="M7" s="63">
        <v>5</v>
      </c>
      <c r="N7" s="63"/>
    </row>
    <row r="8" spans="2:14" x14ac:dyDescent="0.25">
      <c r="B8" s="62" t="s">
        <v>3</v>
      </c>
      <c r="C8" s="63"/>
      <c r="D8" s="63"/>
      <c r="E8" s="63"/>
      <c r="F8" s="63"/>
      <c r="G8" s="63"/>
      <c r="H8" s="63"/>
      <c r="I8" s="63"/>
      <c r="J8" s="63"/>
      <c r="K8" s="63">
        <v>60</v>
      </c>
      <c r="L8" s="63"/>
      <c r="M8" s="63"/>
      <c r="N8" s="63"/>
    </row>
    <row r="9" spans="2:14" x14ac:dyDescent="0.25">
      <c r="B9" s="62" t="s">
        <v>4</v>
      </c>
      <c r="C9" s="63"/>
      <c r="D9" s="63"/>
      <c r="E9" s="63"/>
      <c r="F9" s="63"/>
      <c r="G9" s="63"/>
      <c r="H9" s="63" t="s">
        <v>151</v>
      </c>
      <c r="I9" s="63"/>
      <c r="J9" s="63">
        <v>10.11</v>
      </c>
      <c r="K9" s="63"/>
      <c r="L9" s="63"/>
      <c r="M9" s="63"/>
      <c r="N9" s="63">
        <v>32</v>
      </c>
    </row>
    <row r="10" spans="2:14" x14ac:dyDescent="0.25">
      <c r="B10" s="62" t="s">
        <v>89</v>
      </c>
      <c r="C10" s="63"/>
      <c r="D10" s="63"/>
      <c r="E10" s="63"/>
      <c r="F10" s="63"/>
      <c r="G10" s="63" t="s">
        <v>151</v>
      </c>
      <c r="H10" s="63"/>
      <c r="I10" s="63"/>
      <c r="J10" s="63">
        <v>31</v>
      </c>
      <c r="K10" s="63"/>
      <c r="L10" s="63"/>
      <c r="M10" s="63"/>
      <c r="N10" s="63"/>
    </row>
    <row r="11" spans="2:14" x14ac:dyDescent="0.25">
      <c r="B11" s="62" t="s">
        <v>8</v>
      </c>
      <c r="C11" s="63"/>
      <c r="D11" s="63"/>
      <c r="E11" s="63"/>
      <c r="F11" s="63" t="s">
        <v>151</v>
      </c>
      <c r="G11" s="63"/>
      <c r="H11" s="63"/>
      <c r="I11" s="63"/>
      <c r="J11" s="63"/>
      <c r="K11" s="63"/>
      <c r="L11" s="63">
        <v>10</v>
      </c>
      <c r="M11" s="63"/>
      <c r="N11" s="63"/>
    </row>
    <row r="12" spans="2:14" x14ac:dyDescent="0.25">
      <c r="B12" s="62" t="s">
        <v>9</v>
      </c>
      <c r="C12" s="63"/>
      <c r="D12" s="63" t="s">
        <v>151</v>
      </c>
      <c r="E12" s="63"/>
      <c r="F12" s="63"/>
      <c r="G12" s="63"/>
      <c r="H12" s="63"/>
      <c r="I12" s="63"/>
      <c r="J12" s="63">
        <v>3</v>
      </c>
      <c r="K12" s="63"/>
      <c r="L12" s="63"/>
      <c r="M12" s="63"/>
      <c r="N12" s="63"/>
    </row>
    <row r="13" spans="2:14" x14ac:dyDescent="0.25">
      <c r="B13" s="62" t="s">
        <v>10</v>
      </c>
      <c r="C13" s="63"/>
      <c r="D13" s="63"/>
      <c r="E13" s="63"/>
      <c r="F13" s="63"/>
      <c r="G13" s="63"/>
      <c r="H13" s="63"/>
      <c r="I13" s="63"/>
      <c r="J13" s="63">
        <v>16.7</v>
      </c>
      <c r="K13" s="63"/>
      <c r="L13" s="63"/>
      <c r="M13" s="63"/>
      <c r="N13" s="63"/>
    </row>
    <row r="14" spans="2:14" ht="18" customHeight="1" x14ac:dyDescent="0.25">
      <c r="B14" s="62" t="s">
        <v>175</v>
      </c>
      <c r="C14" s="64"/>
      <c r="D14" s="64"/>
      <c r="E14" s="64"/>
      <c r="F14" s="64"/>
      <c r="G14" s="64"/>
      <c r="H14" s="64"/>
      <c r="I14" s="64"/>
      <c r="J14" s="64"/>
      <c r="K14" s="64"/>
      <c r="L14" s="64"/>
      <c r="M14" s="64"/>
      <c r="N14" s="92"/>
    </row>
    <row r="15" spans="2:14" ht="18" customHeight="1" x14ac:dyDescent="0.25">
      <c r="B15" s="13" t="s">
        <v>24</v>
      </c>
    </row>
  </sheetData>
  <mergeCells count="2">
    <mergeCell ref="C3:H3"/>
    <mergeCell ref="I3:N3"/>
  </mergeCells>
  <hyperlinks>
    <hyperlink ref="B15" location="Source!A53" display="Source" xr:uid="{620E5219-6480-4102-A574-AA04D735E1A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6DE8-AB02-43FE-B65F-82D91793E0FB}">
  <dimension ref="B1:M10"/>
  <sheetViews>
    <sheetView showGridLines="0" workbookViewId="0"/>
  </sheetViews>
  <sheetFormatPr defaultRowHeight="15" x14ac:dyDescent="0.25"/>
  <cols>
    <col min="1" max="1" width="2.85546875" style="3" customWidth="1"/>
    <col min="2" max="2" width="11.7109375" style="3" bestFit="1" customWidth="1"/>
    <col min="3" max="3" width="11" style="3" customWidth="1"/>
    <col min="4" max="11" width="9.140625" style="3"/>
    <col min="12" max="12" width="19" style="3" customWidth="1"/>
    <col min="13" max="16384" width="9.140625" style="3"/>
  </cols>
  <sheetData>
    <row r="1" spans="2:13" ht="23.25" customHeight="1" x14ac:dyDescent="0.25"/>
    <row r="2" spans="2:13" ht="30.75" thickBot="1" x14ac:dyDescent="0.3">
      <c r="B2" s="21"/>
      <c r="C2" s="21"/>
      <c r="D2" s="7" t="s">
        <v>2</v>
      </c>
      <c r="E2" s="7" t="s">
        <v>3</v>
      </c>
      <c r="F2" s="7" t="s">
        <v>4</v>
      </c>
      <c r="G2" s="7" t="s">
        <v>5</v>
      </c>
      <c r="H2" s="7" t="s">
        <v>117</v>
      </c>
      <c r="I2" s="7" t="s">
        <v>7</v>
      </c>
      <c r="J2" s="7" t="s">
        <v>8</v>
      </c>
      <c r="K2" s="7" t="s">
        <v>9</v>
      </c>
      <c r="L2" s="7" t="s">
        <v>10</v>
      </c>
      <c r="M2" s="7" t="s">
        <v>135</v>
      </c>
    </row>
    <row r="3" spans="2:13" x14ac:dyDescent="0.25">
      <c r="B3" s="3" t="s">
        <v>176</v>
      </c>
      <c r="C3" s="3" t="s">
        <v>163</v>
      </c>
      <c r="D3" s="11">
        <v>21202.99</v>
      </c>
      <c r="E3" s="11">
        <v>36913.25</v>
      </c>
      <c r="F3" s="11">
        <v>6620.3600000000006</v>
      </c>
      <c r="G3" s="11">
        <v>78764.820000000007</v>
      </c>
      <c r="H3" s="11">
        <v>18155.149999999998</v>
      </c>
      <c r="I3" s="11">
        <v>43820.87</v>
      </c>
      <c r="J3" s="11">
        <v>17558.109999999997</v>
      </c>
      <c r="K3" s="11">
        <v>10435</v>
      </c>
      <c r="L3" s="11">
        <v>0</v>
      </c>
      <c r="M3" s="11">
        <f>SUM(D3:L3)</f>
        <v>233470.55</v>
      </c>
    </row>
    <row r="4" spans="2:13" x14ac:dyDescent="0.25">
      <c r="B4" s="3" t="s">
        <v>177</v>
      </c>
      <c r="C4" s="3" t="s">
        <v>163</v>
      </c>
      <c r="D4" s="11">
        <v>573</v>
      </c>
      <c r="E4" s="11">
        <v>11681.34</v>
      </c>
      <c r="F4" s="11">
        <v>1115.74</v>
      </c>
      <c r="G4" s="11">
        <v>4630.4799999999996</v>
      </c>
      <c r="H4" s="11">
        <v>14.52</v>
      </c>
      <c r="I4" s="11">
        <v>536.5</v>
      </c>
      <c r="J4" s="11">
        <v>88.990000000000123</v>
      </c>
      <c r="K4" s="11">
        <v>77</v>
      </c>
      <c r="L4" s="11">
        <v>11596</v>
      </c>
      <c r="M4" s="11">
        <f t="shared" ref="M4:M5" si="0">SUM(D4:L4)</f>
        <v>30313.57</v>
      </c>
    </row>
    <row r="5" spans="2:13" ht="15.75" thickBot="1" x14ac:dyDescent="0.3">
      <c r="B5" s="8" t="s">
        <v>178</v>
      </c>
      <c r="C5" s="8" t="s">
        <v>163</v>
      </c>
      <c r="D5" s="9">
        <v>21775.99</v>
      </c>
      <c r="E5" s="9">
        <v>48594.59</v>
      </c>
      <c r="F5" s="9">
        <v>7736.1</v>
      </c>
      <c r="G5" s="9">
        <v>83395.3</v>
      </c>
      <c r="H5" s="9">
        <v>18169.669999999998</v>
      </c>
      <c r="I5" s="9">
        <v>44357.37</v>
      </c>
      <c r="J5" s="9">
        <v>17647.099999999999</v>
      </c>
      <c r="K5" s="9">
        <v>10512</v>
      </c>
      <c r="L5" s="9">
        <v>11596</v>
      </c>
      <c r="M5" s="9">
        <f t="shared" si="0"/>
        <v>263784.12</v>
      </c>
    </row>
    <row r="8" spans="2:13" x14ac:dyDescent="0.25">
      <c r="L8" s="5" t="s">
        <v>179</v>
      </c>
      <c r="M8" s="65">
        <f>M3/M4</f>
        <v>7.7018493697706996</v>
      </c>
    </row>
    <row r="10" spans="2:13" x14ac:dyDescent="0.25">
      <c r="B10" s="13" t="s">
        <v>24</v>
      </c>
    </row>
  </sheetData>
  <hyperlinks>
    <hyperlink ref="B10" location="Source!A28" display="Source" xr:uid="{47818756-BBB2-4096-91FC-B828BCAFBCE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92CD4-06DA-4100-9C9C-09BECEB35F27}">
  <dimension ref="B3:O53"/>
  <sheetViews>
    <sheetView showGridLines="0" zoomScaleNormal="100" workbookViewId="0"/>
  </sheetViews>
  <sheetFormatPr defaultRowHeight="15" x14ac:dyDescent="0.25"/>
  <cols>
    <col min="1" max="1" width="3.28515625" style="3" customWidth="1"/>
    <col min="2" max="2" width="32" style="3" customWidth="1"/>
    <col min="3" max="3" width="30.140625" style="3" customWidth="1"/>
    <col min="4" max="4" width="25.42578125" style="3" customWidth="1"/>
    <col min="5" max="5" width="14.7109375" style="3" customWidth="1"/>
    <col min="6" max="6" width="16.7109375" style="3" customWidth="1"/>
    <col min="7" max="7" width="18.7109375" style="3" customWidth="1"/>
    <col min="8" max="8" width="16.28515625" style="3" customWidth="1"/>
    <col min="9" max="9" width="15.7109375" style="3" customWidth="1"/>
    <col min="10" max="11" width="17.7109375" style="3" customWidth="1"/>
    <col min="12" max="12" width="14.7109375" style="3" customWidth="1"/>
    <col min="13" max="13" width="36.7109375" style="3" customWidth="1"/>
    <col min="14" max="14" width="32.85546875" style="3" customWidth="1"/>
    <col min="15" max="16384" width="9.140625" style="3"/>
  </cols>
  <sheetData>
    <row r="3" spans="2:13" x14ac:dyDescent="0.25">
      <c r="B3" s="5" t="s">
        <v>110</v>
      </c>
    </row>
    <row r="5" spans="2:13" ht="15.75" thickBot="1" x14ac:dyDescent="0.3">
      <c r="B5" s="7" t="s">
        <v>12</v>
      </c>
      <c r="C5" s="7" t="s">
        <v>0</v>
      </c>
      <c r="D5" s="7" t="s">
        <v>2</v>
      </c>
      <c r="E5" s="7" t="s">
        <v>3</v>
      </c>
      <c r="F5" s="7" t="s">
        <v>4</v>
      </c>
      <c r="G5" s="7" t="s">
        <v>5</v>
      </c>
      <c r="H5" s="7" t="s">
        <v>117</v>
      </c>
      <c r="I5" s="7" t="s">
        <v>7</v>
      </c>
      <c r="J5" s="7" t="s">
        <v>8</v>
      </c>
      <c r="K5" s="7" t="s">
        <v>9</v>
      </c>
      <c r="L5" s="7" t="s">
        <v>10</v>
      </c>
      <c r="M5" s="7" t="s">
        <v>11</v>
      </c>
    </row>
    <row r="6" spans="2:13" ht="15.75" thickBot="1" x14ac:dyDescent="0.3">
      <c r="B6" s="3" t="s">
        <v>192</v>
      </c>
      <c r="C6" s="16" t="s">
        <v>13</v>
      </c>
      <c r="D6" s="80" t="s">
        <v>25</v>
      </c>
      <c r="E6" s="80"/>
      <c r="F6" s="80"/>
      <c r="G6" s="80"/>
      <c r="H6" s="80"/>
      <c r="I6" s="80"/>
      <c r="J6" s="80"/>
      <c r="K6" s="80"/>
      <c r="L6" s="80"/>
      <c r="M6" s="80"/>
    </row>
    <row r="7" spans="2:13" x14ac:dyDescent="0.25">
      <c r="B7" s="73" t="s">
        <v>193</v>
      </c>
      <c r="C7" s="3" t="s">
        <v>15</v>
      </c>
      <c r="D7" s="81" t="s">
        <v>26</v>
      </c>
      <c r="E7" s="81"/>
      <c r="F7" s="81"/>
      <c r="G7" s="81"/>
      <c r="H7" s="81"/>
      <c r="I7" s="81"/>
      <c r="J7" s="81"/>
      <c r="K7" s="81"/>
      <c r="L7" s="81"/>
      <c r="M7" s="81"/>
    </row>
    <row r="8" spans="2:13" x14ac:dyDescent="0.25">
      <c r="B8" s="73"/>
      <c r="C8" s="3" t="s">
        <v>16</v>
      </c>
      <c r="D8" s="82"/>
      <c r="E8" s="82"/>
      <c r="F8" s="82"/>
      <c r="G8" s="82"/>
      <c r="H8" s="82"/>
      <c r="I8" s="82"/>
      <c r="J8" s="82"/>
      <c r="K8" s="82"/>
      <c r="L8" s="82"/>
      <c r="M8" s="82"/>
    </row>
    <row r="9" spans="2:13" ht="15.75" thickBot="1" x14ac:dyDescent="0.3">
      <c r="B9" s="3" t="s">
        <v>194</v>
      </c>
      <c r="C9" s="8" t="s">
        <v>17</v>
      </c>
      <c r="D9" s="83"/>
      <c r="E9" s="83"/>
      <c r="F9" s="83"/>
      <c r="G9" s="83"/>
      <c r="H9" s="83"/>
      <c r="I9" s="83"/>
      <c r="J9" s="83"/>
      <c r="K9" s="83"/>
      <c r="L9" s="83"/>
      <c r="M9" s="83"/>
    </row>
    <row r="10" spans="2:13" x14ac:dyDescent="0.25">
      <c r="B10" s="73" t="s">
        <v>195</v>
      </c>
      <c r="C10" s="3" t="s">
        <v>18</v>
      </c>
      <c r="D10" s="81" t="s">
        <v>30</v>
      </c>
      <c r="E10" s="81" t="s">
        <v>27</v>
      </c>
      <c r="F10" s="81" t="s">
        <v>28</v>
      </c>
      <c r="G10" s="81" t="s">
        <v>29</v>
      </c>
      <c r="H10" s="81" t="s">
        <v>31</v>
      </c>
      <c r="I10" s="81" t="s">
        <v>32</v>
      </c>
      <c r="J10" s="81" t="s">
        <v>33</v>
      </c>
      <c r="K10" s="81" t="s">
        <v>34</v>
      </c>
      <c r="L10" s="81" t="s">
        <v>35</v>
      </c>
      <c r="M10" s="81" t="s">
        <v>36</v>
      </c>
    </row>
    <row r="11" spans="2:13" x14ac:dyDescent="0.25">
      <c r="B11" s="73"/>
      <c r="C11" s="3" t="s">
        <v>19</v>
      </c>
      <c r="D11" s="82"/>
      <c r="E11" s="82"/>
      <c r="F11" s="82"/>
      <c r="G11" s="82"/>
      <c r="H11" s="82"/>
      <c r="I11" s="82"/>
      <c r="J11" s="82"/>
      <c r="K11" s="82"/>
      <c r="L11" s="82"/>
      <c r="M11" s="82"/>
    </row>
    <row r="12" spans="2:13" x14ac:dyDescent="0.25">
      <c r="B12" s="73"/>
      <c r="C12" s="3" t="s">
        <v>20</v>
      </c>
      <c r="D12" s="82"/>
      <c r="E12" s="82"/>
      <c r="F12" s="82"/>
      <c r="G12" s="82"/>
      <c r="H12" s="82"/>
      <c r="I12" s="82"/>
      <c r="J12" s="82"/>
      <c r="K12" s="82"/>
      <c r="L12" s="82"/>
      <c r="M12" s="82"/>
    </row>
    <row r="13" spans="2:13" ht="15.75" thickBot="1" x14ac:dyDescent="0.3">
      <c r="B13" s="74"/>
      <c r="C13" s="8" t="s">
        <v>21</v>
      </c>
      <c r="D13" s="83"/>
      <c r="E13" s="83"/>
      <c r="F13" s="83"/>
      <c r="G13" s="83"/>
      <c r="H13" s="83"/>
      <c r="I13" s="83"/>
      <c r="J13" s="83"/>
      <c r="K13" s="83"/>
      <c r="L13" s="83"/>
      <c r="M13" s="83"/>
    </row>
    <row r="14" spans="2:13" x14ac:dyDescent="0.25">
      <c r="B14" s="73" t="s">
        <v>196</v>
      </c>
      <c r="C14" s="3" t="s">
        <v>22</v>
      </c>
      <c r="D14" s="84" t="s">
        <v>26</v>
      </c>
      <c r="E14" s="84"/>
      <c r="F14" s="84"/>
      <c r="G14" s="84"/>
      <c r="H14" s="84"/>
      <c r="I14" s="84"/>
      <c r="J14" s="84"/>
      <c r="K14" s="84"/>
      <c r="L14" s="84"/>
      <c r="M14" s="84"/>
    </row>
    <row r="15" spans="2:13" ht="15.75" thickBot="1" x14ac:dyDescent="0.3">
      <c r="B15" s="74"/>
      <c r="C15" s="8" t="s">
        <v>23</v>
      </c>
      <c r="D15" s="85"/>
      <c r="E15" s="85"/>
      <c r="F15" s="85"/>
      <c r="G15" s="85"/>
      <c r="H15" s="85"/>
      <c r="I15" s="85"/>
      <c r="J15" s="85"/>
      <c r="K15" s="85"/>
      <c r="L15" s="85"/>
      <c r="M15" s="85"/>
    </row>
    <row r="18" spans="2:15" x14ac:dyDescent="0.25">
      <c r="O18" s="12"/>
    </row>
    <row r="19" spans="2:15" ht="15.75" thickBot="1" x14ac:dyDescent="0.3">
      <c r="B19" s="7"/>
      <c r="C19" s="7"/>
      <c r="D19" s="7" t="s">
        <v>2</v>
      </c>
      <c r="E19" s="7" t="s">
        <v>3</v>
      </c>
      <c r="F19" s="7" t="s">
        <v>4</v>
      </c>
      <c r="G19" s="7" t="s">
        <v>5</v>
      </c>
      <c r="H19" s="7" t="s">
        <v>117</v>
      </c>
      <c r="I19" s="7" t="s">
        <v>7</v>
      </c>
      <c r="J19" s="7" t="s">
        <v>8</v>
      </c>
      <c r="K19" s="7" t="s">
        <v>9</v>
      </c>
      <c r="L19" s="7" t="s">
        <v>10</v>
      </c>
      <c r="M19" s="7" t="s">
        <v>38</v>
      </c>
      <c r="N19" s="11"/>
      <c r="O19" s="12"/>
    </row>
    <row r="20" spans="2:15" ht="45" x14ac:dyDescent="0.25">
      <c r="B20" s="66" t="s">
        <v>111</v>
      </c>
      <c r="C20" s="66" t="s">
        <v>163</v>
      </c>
      <c r="D20" s="67" t="s">
        <v>30</v>
      </c>
      <c r="E20" s="67" t="s">
        <v>27</v>
      </c>
      <c r="F20" s="67" t="s">
        <v>28</v>
      </c>
      <c r="G20" s="67" t="s">
        <v>29</v>
      </c>
      <c r="H20" s="67" t="s">
        <v>31</v>
      </c>
      <c r="I20" s="67" t="s">
        <v>32</v>
      </c>
      <c r="J20" s="67" t="s">
        <v>33</v>
      </c>
      <c r="K20" s="67" t="s">
        <v>34</v>
      </c>
      <c r="L20" s="67" t="s">
        <v>35</v>
      </c>
      <c r="M20" s="68" t="s">
        <v>39</v>
      </c>
      <c r="N20" s="11"/>
      <c r="O20" s="12"/>
    </row>
    <row r="23" spans="2:15" ht="15.75" thickBot="1" x14ac:dyDescent="0.3">
      <c r="B23" s="7"/>
      <c r="C23" s="7"/>
      <c r="D23" s="7" t="s">
        <v>2</v>
      </c>
      <c r="E23" s="7" t="s">
        <v>3</v>
      </c>
      <c r="F23" s="7" t="s">
        <v>4</v>
      </c>
      <c r="G23" s="7" t="s">
        <v>5</v>
      </c>
      <c r="H23" s="7" t="s">
        <v>117</v>
      </c>
      <c r="I23" s="7" t="s">
        <v>7</v>
      </c>
      <c r="J23" s="7" t="s">
        <v>8</v>
      </c>
      <c r="K23" s="7" t="s">
        <v>9</v>
      </c>
      <c r="L23" s="7" t="s">
        <v>10</v>
      </c>
      <c r="M23" s="7" t="s">
        <v>40</v>
      </c>
      <c r="N23" s="7" t="s">
        <v>41</v>
      </c>
    </row>
    <row r="24" spans="2:15" ht="105" x14ac:dyDescent="0.25">
      <c r="B24" s="69" t="s">
        <v>112</v>
      </c>
      <c r="C24" s="66" t="s">
        <v>163</v>
      </c>
      <c r="D24" s="67" t="s">
        <v>42</v>
      </c>
      <c r="E24" s="67" t="s">
        <v>43</v>
      </c>
      <c r="F24" s="67" t="s">
        <v>44</v>
      </c>
      <c r="G24" s="67" t="s">
        <v>45</v>
      </c>
      <c r="H24" s="67" t="s">
        <v>46</v>
      </c>
      <c r="I24" s="67" t="s">
        <v>47</v>
      </c>
      <c r="J24" s="67" t="s">
        <v>48</v>
      </c>
      <c r="K24" s="67" t="s">
        <v>49</v>
      </c>
      <c r="L24" s="67" t="s">
        <v>35</v>
      </c>
      <c r="M24" s="70" t="s">
        <v>50</v>
      </c>
      <c r="N24" s="70" t="s">
        <v>51</v>
      </c>
    </row>
    <row r="27" spans="2:15" ht="45" x14ac:dyDescent="0.25">
      <c r="B27" s="19"/>
      <c r="C27" s="19"/>
      <c r="D27" s="19" t="s">
        <v>2</v>
      </c>
      <c r="E27" s="19" t="s">
        <v>3</v>
      </c>
      <c r="F27" s="19" t="s">
        <v>4</v>
      </c>
      <c r="G27" s="19" t="s">
        <v>5</v>
      </c>
      <c r="H27" s="19" t="s">
        <v>117</v>
      </c>
      <c r="I27" s="19" t="s">
        <v>7</v>
      </c>
      <c r="J27" s="19" t="s">
        <v>8</v>
      </c>
      <c r="K27" s="19" t="s">
        <v>9</v>
      </c>
      <c r="L27" s="19" t="s">
        <v>10</v>
      </c>
      <c r="M27" s="19" t="s">
        <v>53</v>
      </c>
    </row>
    <row r="28" spans="2:15" ht="30.75" thickBot="1" x14ac:dyDescent="0.3">
      <c r="B28" s="21" t="s">
        <v>180</v>
      </c>
      <c r="C28" s="21" t="s">
        <v>163</v>
      </c>
      <c r="D28" s="24" t="s">
        <v>30</v>
      </c>
      <c r="E28" s="24" t="s">
        <v>27</v>
      </c>
      <c r="F28" s="24" t="s">
        <v>28</v>
      </c>
      <c r="G28" s="24" t="s">
        <v>29</v>
      </c>
      <c r="H28" s="24" t="s">
        <v>31</v>
      </c>
      <c r="I28" s="24" t="s">
        <v>32</v>
      </c>
      <c r="J28" s="24" t="s">
        <v>33</v>
      </c>
      <c r="K28" s="24" t="s">
        <v>34</v>
      </c>
      <c r="L28" s="24" t="s">
        <v>35</v>
      </c>
      <c r="M28" s="71" t="s">
        <v>54</v>
      </c>
    </row>
    <row r="31" spans="2:15" ht="15.75" thickBot="1" x14ac:dyDescent="0.3">
      <c r="B31" s="21"/>
      <c r="C31" s="21"/>
      <c r="D31" s="7" t="s">
        <v>2</v>
      </c>
      <c r="E31" s="7" t="s">
        <v>3</v>
      </c>
      <c r="F31" s="7" t="s">
        <v>4</v>
      </c>
      <c r="G31" s="7" t="s">
        <v>5</v>
      </c>
      <c r="H31" s="7" t="s">
        <v>118</v>
      </c>
      <c r="I31" s="7" t="s">
        <v>7</v>
      </c>
      <c r="J31" s="7" t="s">
        <v>8</v>
      </c>
      <c r="K31" s="7" t="s">
        <v>9</v>
      </c>
      <c r="L31" s="7" t="s">
        <v>10</v>
      </c>
      <c r="M31" s="7" t="s">
        <v>115</v>
      </c>
    </row>
    <row r="32" spans="2:15" x14ac:dyDescent="0.25">
      <c r="B32" s="3" t="s">
        <v>181</v>
      </c>
      <c r="C32" s="3" t="s">
        <v>163</v>
      </c>
      <c r="D32" s="73" t="s">
        <v>55</v>
      </c>
      <c r="E32" s="73"/>
      <c r="F32" s="73"/>
      <c r="G32" s="73"/>
      <c r="H32" s="73"/>
      <c r="I32" s="73"/>
      <c r="J32" s="73"/>
      <c r="K32" s="73"/>
      <c r="L32" s="73"/>
      <c r="M32" s="73"/>
    </row>
    <row r="33" spans="2:13" x14ac:dyDescent="0.25">
      <c r="B33" s="3" t="s">
        <v>182</v>
      </c>
      <c r="C33" s="3" t="s">
        <v>163</v>
      </c>
      <c r="D33" s="73"/>
      <c r="E33" s="73"/>
      <c r="F33" s="73"/>
      <c r="G33" s="73"/>
      <c r="H33" s="73"/>
      <c r="I33" s="73"/>
      <c r="J33" s="73"/>
      <c r="K33" s="73"/>
      <c r="L33" s="73"/>
      <c r="M33" s="73"/>
    </row>
    <row r="34" spans="2:13" x14ac:dyDescent="0.25">
      <c r="B34" s="3" t="s">
        <v>105</v>
      </c>
      <c r="C34" s="3" t="s">
        <v>116</v>
      </c>
      <c r="D34" s="73"/>
      <c r="E34" s="73"/>
      <c r="F34" s="73"/>
      <c r="G34" s="73"/>
      <c r="H34" s="73"/>
      <c r="I34" s="73"/>
      <c r="J34" s="73"/>
      <c r="K34" s="73"/>
      <c r="L34" s="73"/>
      <c r="M34" s="73"/>
    </row>
    <row r="35" spans="2:13" ht="15.75" thickBot="1" x14ac:dyDescent="0.3">
      <c r="B35" s="8" t="s">
        <v>148</v>
      </c>
      <c r="C35" s="8" t="s">
        <v>116</v>
      </c>
      <c r="D35" s="74"/>
      <c r="E35" s="74"/>
      <c r="F35" s="74"/>
      <c r="G35" s="74"/>
      <c r="H35" s="74"/>
      <c r="I35" s="74"/>
      <c r="J35" s="74"/>
      <c r="K35" s="74"/>
      <c r="L35" s="74"/>
      <c r="M35" s="74"/>
    </row>
    <row r="38" spans="2:13" ht="15.75" thickBot="1" x14ac:dyDescent="0.3">
      <c r="B38" s="21"/>
      <c r="C38" s="21"/>
      <c r="D38" s="7" t="s">
        <v>2</v>
      </c>
      <c r="E38" s="7" t="s">
        <v>3</v>
      </c>
      <c r="F38" s="7" t="s">
        <v>4</v>
      </c>
      <c r="G38" s="7" t="s">
        <v>5</v>
      </c>
      <c r="H38" s="7" t="s">
        <v>118</v>
      </c>
      <c r="I38" s="7" t="s">
        <v>7</v>
      </c>
      <c r="J38" s="7" t="s">
        <v>8</v>
      </c>
      <c r="K38" s="7" t="s">
        <v>9</v>
      </c>
      <c r="L38" s="7" t="s">
        <v>10</v>
      </c>
      <c r="M38" s="21" t="s">
        <v>141</v>
      </c>
    </row>
    <row r="39" spans="2:13" x14ac:dyDescent="0.25">
      <c r="B39" s="3" t="s">
        <v>167</v>
      </c>
      <c r="C39" s="3" t="s">
        <v>163</v>
      </c>
      <c r="D39" s="87" t="s">
        <v>55</v>
      </c>
      <c r="E39" s="87"/>
      <c r="F39" s="87"/>
      <c r="G39" s="87"/>
      <c r="H39" s="87"/>
      <c r="I39" s="87"/>
      <c r="J39" s="87"/>
      <c r="K39" s="87"/>
      <c r="L39" s="87"/>
      <c r="M39" s="88" t="s">
        <v>142</v>
      </c>
    </row>
    <row r="40" spans="2:13" ht="15.75" thickBot="1" x14ac:dyDescent="0.3">
      <c r="B40" s="8" t="s">
        <v>107</v>
      </c>
      <c r="C40" s="8" t="s">
        <v>163</v>
      </c>
      <c r="D40" s="74"/>
      <c r="E40" s="74"/>
      <c r="F40" s="74"/>
      <c r="G40" s="74"/>
      <c r="H40" s="74"/>
      <c r="I40" s="74"/>
      <c r="J40" s="74"/>
      <c r="K40" s="74"/>
      <c r="L40" s="74"/>
      <c r="M40" s="89"/>
    </row>
    <row r="45" spans="2:13" ht="15.75" thickBot="1" x14ac:dyDescent="0.3">
      <c r="B45" s="21"/>
      <c r="C45" s="21"/>
      <c r="D45" s="7" t="s">
        <v>2</v>
      </c>
      <c r="E45" s="7" t="s">
        <v>3</v>
      </c>
      <c r="F45" s="7" t="s">
        <v>4</v>
      </c>
      <c r="G45" s="7" t="s">
        <v>5</v>
      </c>
      <c r="H45" s="7" t="s">
        <v>118</v>
      </c>
      <c r="I45" s="7" t="s">
        <v>7</v>
      </c>
      <c r="J45" s="7" t="s">
        <v>8</v>
      </c>
      <c r="K45" s="7" t="s">
        <v>9</v>
      </c>
      <c r="L45" s="7"/>
    </row>
    <row r="46" spans="2:13" ht="90" x14ac:dyDescent="0.25">
      <c r="B46" s="3" t="s">
        <v>121</v>
      </c>
      <c r="C46" s="3" t="s">
        <v>144</v>
      </c>
      <c r="D46" s="4" t="s">
        <v>123</v>
      </c>
      <c r="E46" s="4" t="s">
        <v>124</v>
      </c>
      <c r="F46" s="4" t="s">
        <v>125</v>
      </c>
      <c r="G46" s="4" t="s">
        <v>126</v>
      </c>
      <c r="H46" s="4" t="s">
        <v>127</v>
      </c>
      <c r="I46" s="4" t="s">
        <v>131</v>
      </c>
      <c r="J46" s="4" t="s">
        <v>129</v>
      </c>
      <c r="K46" s="4" t="s">
        <v>130</v>
      </c>
      <c r="L46" s="4"/>
    </row>
    <row r="47" spans="2:13" s="4" customFormat="1" ht="55.15" customHeight="1" thickBot="1" x14ac:dyDescent="0.3">
      <c r="B47" s="72" t="s">
        <v>122</v>
      </c>
      <c r="C47" s="72" t="s">
        <v>144</v>
      </c>
      <c r="D47" s="72" t="s">
        <v>132</v>
      </c>
      <c r="E47" s="72"/>
      <c r="F47" s="72" t="s">
        <v>132</v>
      </c>
      <c r="G47" s="72" t="s">
        <v>133</v>
      </c>
      <c r="H47" s="72"/>
      <c r="I47" s="72" t="s">
        <v>128</v>
      </c>
      <c r="J47" s="72" t="s">
        <v>129</v>
      </c>
      <c r="K47" s="72" t="s">
        <v>132</v>
      </c>
      <c r="L47" s="72"/>
    </row>
    <row r="49" spans="2:12" ht="15.75" thickBot="1" x14ac:dyDescent="0.3">
      <c r="B49" s="7" t="s">
        <v>145</v>
      </c>
      <c r="C49" s="7" t="s">
        <v>144</v>
      </c>
      <c r="D49" s="86" t="s">
        <v>134</v>
      </c>
      <c r="E49" s="86"/>
      <c r="F49" s="86"/>
      <c r="G49" s="86"/>
      <c r="H49" s="86"/>
      <c r="I49" s="86"/>
      <c r="J49" s="86"/>
      <c r="K49" s="86"/>
      <c r="L49" s="86"/>
    </row>
    <row r="52" spans="2:12" x14ac:dyDescent="0.25">
      <c r="B52" s="18"/>
      <c r="C52" s="18"/>
      <c r="D52" s="19" t="s">
        <v>2</v>
      </c>
      <c r="E52" s="19" t="s">
        <v>3</v>
      </c>
      <c r="F52" s="19" t="s">
        <v>4</v>
      </c>
      <c r="G52" s="19" t="s">
        <v>5</v>
      </c>
      <c r="H52" s="19" t="s">
        <v>118</v>
      </c>
      <c r="I52" s="19" t="s">
        <v>7</v>
      </c>
      <c r="J52" s="19" t="s">
        <v>8</v>
      </c>
      <c r="K52" s="19" t="s">
        <v>9</v>
      </c>
      <c r="L52" s="19" t="s">
        <v>10</v>
      </c>
    </row>
    <row r="53" spans="2:12" ht="45" customHeight="1" thickBot="1" x14ac:dyDescent="0.3">
      <c r="B53" s="7" t="s">
        <v>146</v>
      </c>
      <c r="C53" s="21"/>
      <c r="D53" s="24" t="s">
        <v>30</v>
      </c>
      <c r="E53" s="24" t="s">
        <v>27</v>
      </c>
      <c r="F53" s="24" t="s">
        <v>28</v>
      </c>
      <c r="G53" s="24" t="s">
        <v>29</v>
      </c>
      <c r="H53" s="24" t="s">
        <v>31</v>
      </c>
      <c r="I53" s="24" t="s">
        <v>32</v>
      </c>
      <c r="J53" s="24" t="s">
        <v>33</v>
      </c>
      <c r="K53" s="24" t="s">
        <v>34</v>
      </c>
      <c r="L53" s="24" t="s">
        <v>35</v>
      </c>
    </row>
  </sheetData>
  <mergeCells count="20">
    <mergeCell ref="D49:L49"/>
    <mergeCell ref="D39:L40"/>
    <mergeCell ref="M39:M40"/>
    <mergeCell ref="B14:B15"/>
    <mergeCell ref="B7:B8"/>
    <mergeCell ref="B10:B13"/>
    <mergeCell ref="D32:M35"/>
    <mergeCell ref="D6:M6"/>
    <mergeCell ref="E10:E13"/>
    <mergeCell ref="D7:M9"/>
    <mergeCell ref="D14:M15"/>
    <mergeCell ref="F10:F13"/>
    <mergeCell ref="D10:D13"/>
    <mergeCell ref="G10:G13"/>
    <mergeCell ref="H10:H13"/>
    <mergeCell ref="I10:I13"/>
    <mergeCell ref="J10:J13"/>
    <mergeCell ref="K10:K13"/>
    <mergeCell ref="L10:L13"/>
    <mergeCell ref="M10:M13"/>
  </mergeCells>
  <phoneticPr fontId="3" type="noConversion"/>
  <hyperlinks>
    <hyperlink ref="M20" r:id="rId1" xr:uid="{35CCBA6F-282D-4589-AAF3-F0DB6336B99D}"/>
    <hyperlink ref="M24" r:id="rId2" display="Budget at a Glance 2026-27" xr:uid="{C4148534-D65F-4540-A802-676060B704B8}"/>
    <hyperlink ref="N24" r:id="rId3" xr:uid="{1C38839C-7B4C-439F-8CFE-609546E11FB0}"/>
    <hyperlink ref="M28" r:id="rId4" xr:uid="{8254EED4-0955-45D9-9BB5-798868D120A6}"/>
    <hyperlink ref="D49:L49" r:id="rId5" display="EDGAR - Emissions Database for Global Atmospheric Research, GHG Emissions of all world countries" xr:uid="{4013EB54-81BE-4ECB-8D16-69DD2989BE14}"/>
    <hyperlink ref="M39:M40" r:id="rId6" display="India Imports and Exports figures 2024-25" xr:uid="{812D7BBC-418B-4A00-A3F0-D69861EE3C5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 Me</vt:lpstr>
      <vt:lpstr>Energy</vt:lpstr>
      <vt:lpstr>Economic and Social</vt:lpstr>
      <vt:lpstr>Emissions</vt:lpstr>
      <vt:lpstr>Targets and Ambition</vt:lpstr>
      <vt:lpstr>CAPEX</vt:lpstr>
      <vt:lpstr>Source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Deepak Sharma</dc:creator>
  <cp:lastModifiedBy>Sydney Hildebrandt</cp:lastModifiedBy>
  <dcterms:created xsi:type="dcterms:W3CDTF">2026-03-31T06:25:37Z</dcterms:created>
  <dcterms:modified xsi:type="dcterms:W3CDTF">2026-04-27T12:38:57Z</dcterms:modified>
</cp:coreProperties>
</file>